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FreeAgent Drive_White\AEK\Suppliers\NW Media Design\Avionics Hardware and Mounts\Tray Builder from G Drive_07JUN21\Revised_CURRENT_Versions\"/>
    </mc:Choice>
  </mc:AlternateContent>
  <bookViews>
    <workbookView xWindow="0" yWindow="0" windowWidth="28800" windowHeight="11835" firstSheet="2" activeTab="2"/>
  </bookViews>
  <sheets>
    <sheet name="ARINC 404A TRAY BUILDER" sheetId="1" r:id="rId1"/>
    <sheet name="ARINC 600 TRAY BUILDER" sheetId="2" r:id="rId2"/>
    <sheet name="MS91405 (TOLA) TRAY BUILDER" sheetId="7" r:id="rId3"/>
    <sheet name="MS91404 (TOLA) TRAY DATA" sheetId="3" state="hidden"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7" l="1"/>
  <c r="F6" i="7" l="1"/>
  <c r="J7" i="7"/>
  <c r="J6" i="7"/>
  <c r="J4" i="7"/>
  <c r="J3" i="7"/>
  <c r="F10" i="7" l="1"/>
  <c r="F9" i="7"/>
  <c r="G8" i="7" l="1"/>
  <c r="G5" i="7"/>
  <c r="F8" i="7"/>
  <c r="F7" i="7"/>
  <c r="F5" i="7"/>
  <c r="F4" i="7"/>
  <c r="F3" i="7"/>
  <c r="D11" i="7"/>
  <c r="D7" i="3"/>
  <c r="D6" i="3"/>
  <c r="D5" i="3"/>
  <c r="D4" i="7"/>
  <c r="C7" i="7"/>
  <c r="C6" i="7"/>
  <c r="C5" i="7"/>
  <c r="C4" i="7"/>
  <c r="C3" i="7"/>
  <c r="K5" i="3" l="1"/>
  <c r="K5" i="7" s="1"/>
  <c r="K8" i="3"/>
  <c r="K8" i="7" s="1"/>
  <c r="J5" i="3"/>
  <c r="J5" i="7" s="1"/>
  <c r="F5" i="1" l="1"/>
  <c r="H5" i="3" l="1"/>
  <c r="H5" i="7" s="1"/>
  <c r="H8" i="3"/>
  <c r="H8" i="7" s="1"/>
  <c r="J8" i="3"/>
  <c r="J8" i="7" s="1"/>
  <c r="I8" i="3"/>
  <c r="I8" i="7" s="1"/>
  <c r="H5" i="2" l="1"/>
  <c r="L5" i="2"/>
  <c r="K5" i="2"/>
  <c r="J5" i="2"/>
  <c r="G5" i="2"/>
  <c r="F5" i="2"/>
  <c r="M5" i="1"/>
  <c r="L5" i="1"/>
  <c r="G5" i="1"/>
  <c r="K5" i="1"/>
  <c r="I5" i="1"/>
  <c r="J5" i="1"/>
</calcChain>
</file>

<file path=xl/sharedStrings.xml><?xml version="1.0" encoding="utf-8"?>
<sst xmlns="http://schemas.openxmlformats.org/spreadsheetml/2006/main" count="322" uniqueCount="215">
  <si>
    <t>SEAL, METERING PLATE &amp; PLUGS</t>
  </si>
  <si>
    <t>FRONT RETAINERS/HOLD DOWNS</t>
  </si>
  <si>
    <t>SIDE SEAL</t>
  </si>
  <si>
    <t>FINISH</t>
  </si>
  <si>
    <t>SS</t>
  </si>
  <si>
    <t>SL</t>
  </si>
  <si>
    <t>LL</t>
  </si>
  <si>
    <t>SHORT EQUIPMENT, SHORT TRAY</t>
  </si>
  <si>
    <t>SHORT EQUIPMENT, LONG TRAY</t>
  </si>
  <si>
    <t>LONG TRAY, SHORT EQUIPMENT</t>
  </si>
  <si>
    <t>TRAY LENGTH</t>
  </si>
  <si>
    <t>-</t>
  </si>
  <si>
    <t>NONE</t>
  </si>
  <si>
    <t>STANDARD SEAL, PLATE &amp; PLUGS</t>
  </si>
  <si>
    <t>SEAL &amp; BLANK PLATE</t>
  </si>
  <si>
    <t>T</t>
  </si>
  <si>
    <t>MS14108-3 THUMB SCREW (SHORT BOLT)</t>
  </si>
  <si>
    <t>A1</t>
  </si>
  <si>
    <t>A2</t>
  </si>
  <si>
    <t>C1</t>
  </si>
  <si>
    <t>C2</t>
  </si>
  <si>
    <t>C3</t>
  </si>
  <si>
    <t>C4</t>
  </si>
  <si>
    <t>C5</t>
  </si>
  <si>
    <t>C6</t>
  </si>
  <si>
    <t>MS14108-4 THUMB SCREW (LONG BOLT)</t>
  </si>
  <si>
    <t>P203-69A/1 TORQUE LIMITING</t>
  </si>
  <si>
    <t>P203-69A/3 TORQUE LIMITING</t>
  </si>
  <si>
    <t>P203-69A/5 TORQUE LIMITING</t>
  </si>
  <si>
    <t>P203-69A/7 TORQUE LIMITING</t>
  </si>
  <si>
    <t>P203-69A/9 TORQUE LIMITING</t>
  </si>
  <si>
    <t>CA12145-102 TORQUE LIMITING</t>
  </si>
  <si>
    <t>RIGHT SIDE</t>
  </si>
  <si>
    <t>LEFT SIDE</t>
  </si>
  <si>
    <t>CAUSTIC ETCHED</t>
  </si>
  <si>
    <t>MIL-C-5541, CL 3</t>
  </si>
  <si>
    <t>ALOCROM 100</t>
  </si>
  <si>
    <t xml:space="preserve"> PART NUMBER</t>
  </si>
  <si>
    <t>NO SEAL OR METERING PLUGS</t>
  </si>
  <si>
    <t>TRAY ITEM</t>
  </si>
  <si>
    <t>BUILD YOUR ATR 404A PART NUMBER FROM THE MENU CHOICES BELOW</t>
  </si>
  <si>
    <t>SELECT EACH ITEM FROM MENU</t>
  </si>
  <si>
    <t>SELECT TRAY WIDTH:</t>
  </si>
  <si>
    <t>SELECT TRAY LENGTH:</t>
  </si>
  <si>
    <t>SELECT METERING PLATE &amp; PLUGS:</t>
  </si>
  <si>
    <t>SELECT FRONT RETAINERS/HOLD DOWNS:</t>
  </si>
  <si>
    <t>SELECT SIDE SEAL:</t>
  </si>
  <si>
    <t>SELECT METAL SURFACE FINISH:</t>
  </si>
  <si>
    <t>ALOCROM 1201/ALODINE 1200</t>
  </si>
  <si>
    <t>1A</t>
  </si>
  <si>
    <t>BLANK CUTOUT, 3.88IN (98.6MM) TALL PLATE</t>
  </si>
  <si>
    <t>1/DPA CUTOUT, 3.88IN (98.6MM) TALL PLATE</t>
  </si>
  <si>
    <t>2/DPA CUTOUT, 3.88IN (98.6MM) TALL PLATE</t>
  </si>
  <si>
    <t>1B</t>
  </si>
  <si>
    <t>1C</t>
  </si>
  <si>
    <t>1D</t>
  </si>
  <si>
    <t>1E</t>
  </si>
  <si>
    <t>1F</t>
  </si>
  <si>
    <t>BLANK CUTOUT, 4.38IN (111.3MM) TALL PLATE</t>
  </si>
  <si>
    <t xml:space="preserve">1/DPX2-33S (AMP RMP2P) CUTOUT, 4.38IN (111.3MM) TALL PLATE </t>
  </si>
  <si>
    <t>1/DPXB-33S (AMPRM1P) CUTOUT , 4.38IN (111.3MM) TALL PLATE</t>
  </si>
  <si>
    <t>1G</t>
  </si>
  <si>
    <t>1H</t>
  </si>
  <si>
    <t>1J</t>
  </si>
  <si>
    <t>1K</t>
  </si>
  <si>
    <t>REAR CONNECTOR PLATE PANEL AND CUTOUTS</t>
  </si>
  <si>
    <t>COMMERCIAL AIRCRAFT 404A, 3/8 TO 1 1/2 ATR CONNECTOR CUTOUTS:</t>
  </si>
  <si>
    <t>SELECT REAR CONNECTOR PLATE AND/OR CUTOUT:</t>
  </si>
  <si>
    <t>3/8 TTO 1 1/2 ATR CONNECTOR CUTOUTS:</t>
  </si>
  <si>
    <t>ITEM DASH NUMBER</t>
  </si>
  <si>
    <t>1/DPA CUTOUT, 1.50IN (38.1MM) WIDE  X 1.03IN (39.1MM) TALL</t>
  </si>
  <si>
    <t>1/DPA CUTOUT, 1.54IN (39.1MM) WIDE  X 1.75IN (44.5MM) TALL</t>
  </si>
  <si>
    <t>2/DPA (AIRING 404A) CUTOUT, 1.54IN (39.1MM) WIDE  X 2.28IN (57.9MM) TALL</t>
  </si>
  <si>
    <t>2/DPA (ARINC580) CUTOUT, 1.54IN (39.1MM) WIDE  X 2.28IN (57.9MM) TALL</t>
  </si>
  <si>
    <t>1/4 ATR REAR PANELS AND CONNECTOR CUTOUTS:</t>
  </si>
  <si>
    <t>1L</t>
  </si>
  <si>
    <t>1M</t>
  </si>
  <si>
    <t>1N</t>
  </si>
  <si>
    <t>1P</t>
  </si>
  <si>
    <t>1R</t>
  </si>
  <si>
    <t>1S</t>
  </si>
  <si>
    <t>1T</t>
  </si>
  <si>
    <t>1U</t>
  </si>
  <si>
    <t>1V</t>
  </si>
  <si>
    <t>2A</t>
  </si>
  <si>
    <t>2B</t>
  </si>
  <si>
    <t>2C</t>
  </si>
  <si>
    <t>2D</t>
  </si>
  <si>
    <t>2E</t>
  </si>
  <si>
    <t>2F</t>
  </si>
  <si>
    <t>2G</t>
  </si>
  <si>
    <t>2H</t>
  </si>
  <si>
    <t>3A</t>
  </si>
  <si>
    <t>3B</t>
  </si>
  <si>
    <t>4A</t>
  </si>
  <si>
    <t>4B</t>
  </si>
  <si>
    <t>2/DPX2 CUTOUT @ 3.937IN (100.00MM) CENTERS</t>
  </si>
  <si>
    <t>2/DPX2 CUTOUT @ 5.250IN (133.35MM) CENTERS</t>
  </si>
  <si>
    <t>1/DPD CUTOUT, 1.44IN (36.6MM) TALL X 2.44 (62MM) WIDE</t>
  </si>
  <si>
    <t>1/DPD CUTOUT, 1.75IN (44.5MM) TALL X 3.00 (76.2MM) WIDE</t>
  </si>
  <si>
    <t>1/DPXB-33S (AMP RM1P) CUTOUT , 1.48IN (37.6MM) TALL X 2.06IN (52.3MM) WIDE</t>
  </si>
  <si>
    <t xml:space="preserve">1/DPX2-33S (AMP RMP2P) CUTOUT, 2.54IN (64.6MM) TALL X 2.06IN (53.3MM) WIDE </t>
  </si>
  <si>
    <t>1/DPX2-32S (AMP RM2P) CUTOUT, 2.54IN (64.6MM) TALL X 2.88IN (73.2MM) WIDE</t>
  </si>
  <si>
    <t>1/DPX2-33 CUTOUT, 2.84IN (72.1MM) TALL X 2.44IN (81.9MM) WIDE</t>
  </si>
  <si>
    <t>1/DPX2-33 CUTOUT, 2.80IN (71.1MM) TALL X 1.72IN (43.7MM) WIDE</t>
  </si>
  <si>
    <t>1/DPX3 CUTOUT, 3.74IN (95.0MM) TALL X 1.78IN (45.2MM) WIDE</t>
  </si>
  <si>
    <t>DPD/DPD2 CUTOUT, 5.,56IN (141.2MM) TALL X 2.50IN (63.5MM) WIDE</t>
  </si>
  <si>
    <t xml:space="preserve">2/2DPA CUTOUT @ 3.937IN (100.00MM) CENTERS </t>
  </si>
  <si>
    <t xml:space="preserve">2/2DPA CUTOUT @ 5.250IN (133.35MM) CENTERS </t>
  </si>
  <si>
    <t>2/DPX2 CUTOUT, 5.46IN (115.8MM) WIDE</t>
  </si>
  <si>
    <t>2/DPX2 CUTOUT, 5.88IN (149.4MM) WIDE</t>
  </si>
  <si>
    <t>2/DPXB CUTOUT @ 3.937IN (100.00MM) CENTERS</t>
  </si>
  <si>
    <t>2/DPXB CUTOUT @ 5.25IN (133.35MM) CENTERS</t>
  </si>
  <si>
    <t>3/DPX2 CUTOUT @ 2.625IN (66.68MM) INSIDE CENTERS - 5.250IN (133.35MM) OUTSIDE CENTERS</t>
  </si>
  <si>
    <t>3/DPXB CUTOUT @ 2.625IN (66.68MM) INSIDE CENTERS - 5.250IN (133.35MM) OUTSIDE CENTERS</t>
  </si>
  <si>
    <t>4/DPX2 CUTOUT @ 9.69IN (246.1) WIDE</t>
  </si>
  <si>
    <t>DPX4 CUTOUT, 2.50IN (63.5) WIDE X 3.77IN (95.8MM) TALL</t>
  </si>
  <si>
    <t>BUILD YOUR ATR 600 PART NUMBER FROM THE MENU CHOICES BELOW</t>
  </si>
  <si>
    <t>TRAY WIDTH</t>
  </si>
  <si>
    <t>ATR 600 DATA TABLES</t>
  </si>
  <si>
    <t>2/1 MCU</t>
  </si>
  <si>
    <t>2 MCU</t>
  </si>
  <si>
    <t>3 MCU</t>
  </si>
  <si>
    <t>4 MCU</t>
  </si>
  <si>
    <t>5 MCU</t>
  </si>
  <si>
    <t>6 MCU</t>
  </si>
  <si>
    <t>8 MCU</t>
  </si>
  <si>
    <t>10 MCU</t>
  </si>
  <si>
    <t>S</t>
  </si>
  <si>
    <t>STANDARD TRAY</t>
  </si>
  <si>
    <t>LONG TRAY</t>
  </si>
  <si>
    <t>L</t>
  </si>
  <si>
    <t>R</t>
  </si>
  <si>
    <t>MS91404 (TOLA) DATA TABLES</t>
  </si>
  <si>
    <t>PAYLOAD/LRU WEIGHT</t>
  </si>
  <si>
    <t>ISOLATION MOUNT NOMINAL NATURAL FREQEUNCY</t>
  </si>
  <si>
    <t>1-2 POUNDS (0.5-0.9KG)</t>
  </si>
  <si>
    <t>2-4 POUNDS (0.9-1.8KG)</t>
  </si>
  <si>
    <t>4-8 POUNDS (1.8-3.6KG)</t>
  </si>
  <si>
    <t>SELECT PAYLOAD/LRU WEIGHT FROM MENU:</t>
  </si>
  <si>
    <t>SELECT ISOLATION MOUNT NOMINAL FREQUENCY (OPTIONAL) FROM MENU:</t>
  </si>
  <si>
    <t>6-12 POUNDS (2.7-5.5KG)</t>
  </si>
  <si>
    <t>10-22 POUNDS (4.5-10.0KG)</t>
  </si>
  <si>
    <t>20-40 POUNDS (9.1-18.2KG)</t>
  </si>
  <si>
    <t>A1/2</t>
  </si>
  <si>
    <t>A3</t>
  </si>
  <si>
    <t>A4</t>
  </si>
  <si>
    <t>A5</t>
  </si>
  <si>
    <t>A10</t>
  </si>
  <si>
    <t>TRAY PAYLOAD CONTACT SURFACE DIMENSIONS</t>
  </si>
  <si>
    <t>SELECT PAYLOAD/LRU CONTACT SURFACE DIMENSIONS FROM MENU:</t>
  </si>
  <si>
    <t>4.94 INCHES (125.4MM) INSIDE RAILS X 13.31 INCHES (338.1MM) OVERALL LENGTH</t>
  </si>
  <si>
    <t>S1</t>
  </si>
  <si>
    <t>S2</t>
  </si>
  <si>
    <t>23Hz (NOT STANDARD TO MS91404 SPECIFICATION)</t>
  </si>
  <si>
    <t>8Hz (STANDARD TO MS91404 SPECIFICATION)</t>
  </si>
  <si>
    <t>MOUNT LOAD REFERENCES</t>
  </si>
  <si>
    <t>44-AA-0.5</t>
  </si>
  <si>
    <t>44-AA-1</t>
  </si>
  <si>
    <t>44-AA-2</t>
  </si>
  <si>
    <t>44-AA-3</t>
  </si>
  <si>
    <t>44-AA-4</t>
  </si>
  <si>
    <t>44-AA-5</t>
  </si>
  <si>
    <t>44-AA-10</t>
  </si>
  <si>
    <t>22-AB-1</t>
  </si>
  <si>
    <t>22-AB-2</t>
  </si>
  <si>
    <t>22-AB-3</t>
  </si>
  <si>
    <t>22-AB-5</t>
  </si>
  <si>
    <t>44-AB-10</t>
  </si>
  <si>
    <t>MOUNT DASH NUMBER BY LOAD</t>
  </si>
  <si>
    <t>8-16 POUNDS (3.6-7.3KG)</t>
  </si>
  <si>
    <t>PAYLOAD WEIGHT DASH NUMBER</t>
  </si>
  <si>
    <t>MOUNT TYPE</t>
  </si>
  <si>
    <t>MS14104</t>
  </si>
  <si>
    <t>PART NUMBER</t>
  </si>
  <si>
    <t>5.31 INCHES (134.9MM) INSIDE RAILS X 10.12 (257.2) INCHES OVERALL LENGTH</t>
  </si>
  <si>
    <t>HUTCHINSON 'TOLA' TRAY</t>
  </si>
  <si>
    <t>MS91404 TRAY</t>
  </si>
  <si>
    <t>TOLA</t>
  </si>
  <si>
    <t>CLICK HERE FOR PAYLOAD/LRU WEIGHT MENU</t>
  </si>
  <si>
    <t>CLICK HERE FOR VIBRATION ISOLATION MOUNT NATURAL FREQUENCY MENU</t>
  </si>
  <si>
    <t>ISOLATION</t>
  </si>
  <si>
    <t>ATR 404A</t>
  </si>
  <si>
    <t>ATR 600</t>
  </si>
  <si>
    <t>CLICK HERE FOR TRAY LENGTH MENU</t>
  </si>
  <si>
    <t>CLICK HERE FOR TRAY WIDTH MENU</t>
  </si>
  <si>
    <t>CLICK HERE FOR SEAL OR METERING PLUGS MENU</t>
  </si>
  <si>
    <t>CLICK HERE FOR FRONT RETAINER/HOLD DOWNS MENU</t>
  </si>
  <si>
    <t>CLICK HERE FOR SIDE SEAL MENU</t>
  </si>
  <si>
    <t>CLICK HERE FOR METAL FINISH MENU</t>
  </si>
  <si>
    <t>CLICK HERE FOR SEAL, METERING PLATE AND PLUGS MENU</t>
  </si>
  <si>
    <t>CLICK HERE FOR REAR CONNECTOR PANEL AND CUTOUTS MENU</t>
  </si>
  <si>
    <t>CLICK HERE FOR TRAY-LRU CONTACT SURFACE DIMENSIONS MENU</t>
  </si>
  <si>
    <t>1/4 ATR</t>
  </si>
  <si>
    <t>3/8 ATR</t>
  </si>
  <si>
    <t>1/2 ATR</t>
  </si>
  <si>
    <t>3/4 ATR</t>
  </si>
  <si>
    <t>1 ATR</t>
  </si>
  <si>
    <t>1 1/2 ATR</t>
  </si>
  <si>
    <t>ATR 404A DATA TABLES</t>
  </si>
  <si>
    <t>ANODIZE IAW DEF.151/2</t>
  </si>
  <si>
    <t>91418-1BHL</t>
  </si>
  <si>
    <t>91418-1BCL</t>
  </si>
  <si>
    <t>91418-1BKL</t>
  </si>
  <si>
    <t>91418-1AAL</t>
  </si>
  <si>
    <t>91418-1ABL</t>
  </si>
  <si>
    <t>91418-1BNL</t>
  </si>
  <si>
    <t>91418-1BEL</t>
  </si>
  <si>
    <t>MS REFERENCE</t>
  </si>
  <si>
    <t>&gt;&gt;&gt;&gt;&gt;&gt;&gt;&gt;&gt;&gt;</t>
  </si>
  <si>
    <t>0, NA or FALSE = Not Available in the selected configuration.  Try other menu options.</t>
  </si>
  <si>
    <t xml:space="preserve">NOTE: If the Isolation Mount Type result is 'T' series and not 'MS' series, </t>
  </si>
  <si>
    <t>you must show the 'T' series mount part number as a separate item in your RFQ.</t>
  </si>
  <si>
    <t>BUILD YOUR MS91404 HUTCHINSON TOLA PART NUMBER FROM THE MENU CHOICES BELOW</t>
  </si>
  <si>
    <t>THIS PART BUILDER TOOL, CODE, CONTENT AND LAYOUT IS PROPERTY OF AEK TECHNOLOGY AND RIGHT TO USE 'AS IS' FREELY GRANTED.  REVERSE ENGINEEING OF THIS PART BUILDER TOOL IS NOT PERMITTED AS PART OF THAT GRANT.</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</si>
</sst>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8"/>
      <color theme="1"/>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b/>
      <sz val="8"/>
      <color theme="1"/>
      <name val="Calibri"/>
      <family val="2"/>
      <scheme val="minor"/>
    </font>
    <font>
      <i/>
      <sz val="8"/>
      <color theme="1"/>
      <name val="Calibri"/>
      <family val="2"/>
      <scheme val="minor"/>
    </font>
    <font>
      <b/>
      <u/>
      <sz val="8"/>
      <color theme="1"/>
      <name val="Calibri"/>
      <family val="2"/>
      <scheme val="minor"/>
    </font>
    <font>
      <b/>
      <u/>
      <sz val="12"/>
      <color theme="1"/>
      <name val="Calibri"/>
      <family val="2"/>
      <scheme val="minor"/>
    </font>
    <font>
      <b/>
      <sz val="12"/>
      <color rgb="FFFF0000"/>
      <name val="Calibri"/>
      <family val="2"/>
      <scheme val="minor"/>
    </font>
    <font>
      <b/>
      <u/>
      <sz val="10"/>
      <color theme="1"/>
      <name val="Calibri"/>
      <family val="2"/>
      <scheme val="minor"/>
    </font>
    <font>
      <sz val="10"/>
      <color theme="1"/>
      <name val="Calibri"/>
      <family val="2"/>
      <scheme val="minor"/>
    </font>
    <font>
      <b/>
      <i/>
      <sz val="11"/>
      <color theme="1"/>
      <name val="Calibri"/>
      <family val="2"/>
    </font>
    <font>
      <b/>
      <sz val="11"/>
      <color theme="1"/>
      <name val="Calibri"/>
      <family val="2"/>
    </font>
    <font>
      <sz val="11"/>
      <color theme="1"/>
      <name val="Calibri"/>
      <family val="2"/>
    </font>
    <font>
      <b/>
      <i/>
      <sz val="11"/>
      <color theme="1"/>
      <name val="Calibri"/>
      <family val="2"/>
      <scheme val="minor"/>
    </font>
    <font>
      <i/>
      <sz val="8"/>
      <color rgb="FFFF0000"/>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D965"/>
        <bgColor rgb="FFFFD9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34">
    <xf numFmtId="0" fontId="0" fillId="0" borderId="0" xfId="0"/>
    <xf numFmtId="0" fontId="0" fillId="0" borderId="0" xfId="0" applyAlignment="1">
      <alignment horizontal="center"/>
    </xf>
    <xf numFmtId="0" fontId="0" fillId="0" borderId="0" xfId="0" applyBorder="1"/>
    <xf numFmtId="0" fontId="7" fillId="8" borderId="1" xfId="0" applyFont="1" applyFill="1" applyBorder="1" applyAlignment="1">
      <alignment horizontal="center"/>
    </xf>
    <xf numFmtId="0" fontId="1" fillId="8" borderId="1" xfId="0" applyFont="1" applyFill="1" applyBorder="1" applyAlignment="1">
      <alignment horizontal="center"/>
    </xf>
    <xf numFmtId="0" fontId="1" fillId="8" borderId="1" xfId="0" applyFont="1" applyFill="1" applyBorder="1"/>
    <xf numFmtId="0" fontId="5" fillId="0" borderId="15" xfId="0" applyFont="1" applyBorder="1" applyAlignment="1">
      <alignment horizontal="center" vertical="center"/>
    </xf>
    <xf numFmtId="0" fontId="8" fillId="8" borderId="1" xfId="0" applyFont="1" applyFill="1" applyBorder="1"/>
    <xf numFmtId="1" fontId="5" fillId="0" borderId="14" xfId="0" applyNumberFormat="1" applyFont="1" applyBorder="1" applyAlignment="1">
      <alignment horizontal="right" vertical="center"/>
    </xf>
    <xf numFmtId="0" fontId="5" fillId="0" borderId="15" xfId="0" applyFont="1" applyBorder="1" applyAlignment="1">
      <alignment horizontal="left" vertical="center"/>
    </xf>
    <xf numFmtId="0" fontId="5" fillId="0" borderId="15" xfId="0" applyFont="1" applyBorder="1" applyAlignment="1">
      <alignment horizontal="right" vertical="center"/>
    </xf>
    <xf numFmtId="0" fontId="5" fillId="0" borderId="16" xfId="0" applyFont="1" applyBorder="1" applyAlignment="1">
      <alignment horizontal="center" vertical="center"/>
    </xf>
    <xf numFmtId="0" fontId="0" fillId="0" borderId="11" xfId="0" applyBorder="1"/>
    <xf numFmtId="0" fontId="0" fillId="0" borderId="12" xfId="0" applyBorder="1"/>
    <xf numFmtId="12" fontId="1" fillId="8" borderId="1" xfId="0" applyNumberFormat="1" applyFont="1" applyFill="1" applyBorder="1" applyAlignment="1">
      <alignment horizontal="center"/>
    </xf>
    <xf numFmtId="0" fontId="9" fillId="8" borderId="1" xfId="0" applyFont="1" applyFill="1" applyBorder="1" applyAlignment="1">
      <alignment horizontal="center"/>
    </xf>
    <xf numFmtId="49" fontId="1" fillId="8" borderId="1" xfId="0" applyNumberFormat="1" applyFont="1" applyFill="1" applyBorder="1" applyAlignment="1">
      <alignment horizontal="center"/>
    </xf>
    <xf numFmtId="0" fontId="0" fillId="0" borderId="5" xfId="0" applyFont="1" applyBorder="1" applyAlignment="1">
      <alignment horizontal="right" vertical="center"/>
    </xf>
    <xf numFmtId="12"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6" xfId="0" applyFont="1" applyBorder="1" applyAlignment="1">
      <alignment horizontal="right" vertical="center"/>
    </xf>
    <xf numFmtId="0" fontId="0" fillId="0" borderId="6" xfId="0" applyBorder="1" applyAlignment="1">
      <alignment horizontal="center" vertical="center"/>
    </xf>
    <xf numFmtId="0" fontId="8" fillId="8" borderId="1" xfId="0" applyFont="1" applyFill="1" applyBorder="1" applyAlignment="1">
      <alignment horizontal="center"/>
    </xf>
    <xf numFmtId="0" fontId="0" fillId="6" borderId="10" xfId="0" applyFill="1" applyBorder="1"/>
    <xf numFmtId="0" fontId="0" fillId="6" borderId="11" xfId="0" applyFill="1" applyBorder="1"/>
    <xf numFmtId="0" fontId="0" fillId="6" borderId="12" xfId="0" applyFill="1" applyBorder="1"/>
    <xf numFmtId="0" fontId="0" fillId="6" borderId="9" xfId="0" applyFill="1" applyBorder="1"/>
    <xf numFmtId="0" fontId="0" fillId="6" borderId="9" xfId="0" applyFill="1" applyBorder="1" applyAlignment="1">
      <alignment horizontal="center"/>
    </xf>
    <xf numFmtId="0" fontId="0" fillId="6" borderId="14" xfId="0" applyFill="1" applyBorder="1"/>
    <xf numFmtId="0" fontId="0" fillId="6" borderId="15" xfId="0" applyFill="1" applyBorder="1"/>
    <xf numFmtId="0" fontId="0" fillId="6" borderId="16" xfId="0" applyFill="1" applyBorder="1"/>
    <xf numFmtId="0" fontId="2" fillId="6" borderId="9" xfId="0" applyFont="1" applyFill="1" applyBorder="1" applyAlignment="1"/>
    <xf numFmtId="0" fontId="3" fillId="6" borderId="0" xfId="0" applyFont="1" applyFill="1" applyBorder="1" applyAlignment="1">
      <alignment horizontal="center"/>
    </xf>
    <xf numFmtId="0" fontId="0" fillId="6" borderId="0" xfId="0" applyFill="1" applyBorder="1"/>
    <xf numFmtId="0" fontId="0" fillId="6" borderId="13" xfId="0" applyFill="1" applyBorder="1"/>
    <xf numFmtId="0" fontId="3" fillId="6" borderId="13" xfId="0" applyFont="1" applyFill="1" applyBorder="1" applyAlignment="1">
      <alignment horizontal="center"/>
    </xf>
    <xf numFmtId="0" fontId="2" fillId="6" borderId="13" xfId="0" applyFont="1" applyFill="1" applyBorder="1" applyAlignment="1">
      <alignment horizontal="center"/>
    </xf>
    <xf numFmtId="0" fontId="2" fillId="6" borderId="0" xfId="0" applyFont="1" applyFill="1" applyBorder="1" applyAlignment="1"/>
    <xf numFmtId="0" fontId="3" fillId="12" borderId="4" xfId="0" applyFont="1" applyFill="1" applyBorder="1" applyAlignment="1">
      <alignment horizontal="center" vertical="center"/>
    </xf>
    <xf numFmtId="0" fontId="3" fillId="9" borderId="4" xfId="0" applyFont="1" applyFill="1" applyBorder="1" applyAlignment="1">
      <alignment horizontal="center" vertical="center"/>
    </xf>
    <xf numFmtId="12" fontId="13" fillId="0" borderId="5" xfId="0" applyNumberFormat="1"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0" fillId="6" borderId="10" xfId="0" applyFill="1" applyBorder="1" applyProtection="1"/>
    <xf numFmtId="0" fontId="0" fillId="6" borderId="11" xfId="0" applyFill="1" applyBorder="1" applyProtection="1"/>
    <xf numFmtId="0" fontId="0" fillId="6" borderId="12" xfId="0" applyFill="1" applyBorder="1" applyProtection="1"/>
    <xf numFmtId="0" fontId="0" fillId="6" borderId="9" xfId="0" applyFill="1" applyBorder="1" applyProtection="1"/>
    <xf numFmtId="0" fontId="2" fillId="6" borderId="9" xfId="0" applyFont="1" applyFill="1" applyBorder="1" applyAlignment="1" applyProtection="1"/>
    <xf numFmtId="0" fontId="2" fillId="6" borderId="13" xfId="0" applyFont="1" applyFill="1" applyBorder="1" applyAlignment="1" applyProtection="1">
      <alignment horizontal="center"/>
    </xf>
    <xf numFmtId="0" fontId="12" fillId="4" borderId="4" xfId="0" applyFont="1" applyFill="1" applyBorder="1" applyAlignment="1" applyProtection="1">
      <alignment horizontal="center" vertical="center"/>
    </xf>
    <xf numFmtId="0" fontId="12" fillId="12" borderId="4" xfId="0" applyFont="1" applyFill="1" applyBorder="1" applyAlignment="1" applyProtection="1">
      <alignment horizontal="center" vertical="center"/>
    </xf>
    <xf numFmtId="0" fontId="3" fillId="6" borderId="0" xfId="0" applyFont="1" applyFill="1" applyBorder="1" applyAlignment="1" applyProtection="1">
      <alignment horizontal="center"/>
    </xf>
    <xf numFmtId="0" fontId="3" fillId="6" borderId="13" xfId="0" applyFont="1" applyFill="1" applyBorder="1" applyAlignment="1" applyProtection="1">
      <alignment horizontal="center"/>
    </xf>
    <xf numFmtId="0" fontId="0" fillId="6" borderId="9" xfId="0" applyFill="1" applyBorder="1" applyAlignment="1" applyProtection="1">
      <alignment horizontal="center"/>
    </xf>
    <xf numFmtId="0" fontId="13" fillId="0" borderId="5" xfId="0" applyFont="1" applyBorder="1" applyAlignment="1" applyProtection="1">
      <alignment horizontal="right" vertical="center"/>
    </xf>
    <xf numFmtId="12" fontId="13" fillId="0" borderId="5" xfId="0" applyNumberFormat="1" applyFont="1" applyBorder="1" applyAlignment="1" applyProtection="1">
      <alignment horizontal="center" vertical="center"/>
    </xf>
    <xf numFmtId="0" fontId="4" fillId="0" borderId="18" xfId="0" applyFont="1" applyBorder="1" applyAlignment="1" applyProtection="1">
      <alignment horizontal="right" vertical="center"/>
    </xf>
    <xf numFmtId="0" fontId="4" fillId="0" borderId="17" xfId="0" applyFont="1" applyBorder="1" applyAlignment="1" applyProtection="1">
      <alignment horizontal="center" vertical="center"/>
    </xf>
    <xf numFmtId="1" fontId="4" fillId="0" borderId="17" xfId="0" applyNumberFormat="1" applyFont="1" applyBorder="1" applyAlignment="1" applyProtection="1">
      <alignment horizontal="left" vertical="center"/>
    </xf>
    <xf numFmtId="0" fontId="4" fillId="0" borderId="19" xfId="0" applyFont="1" applyBorder="1" applyAlignment="1" applyProtection="1">
      <alignment horizontal="left" vertical="center"/>
    </xf>
    <xf numFmtId="12" fontId="0" fillId="6" borderId="13" xfId="0" applyNumberFormat="1" applyFill="1" applyBorder="1" applyAlignment="1" applyProtection="1">
      <alignment horizontal="left"/>
    </xf>
    <xf numFmtId="0" fontId="13" fillId="0" borderId="5" xfId="0" applyFont="1" applyBorder="1" applyAlignment="1" applyProtection="1">
      <alignment horizontal="center" vertical="center"/>
    </xf>
    <xf numFmtId="0" fontId="0" fillId="6" borderId="13" xfId="0" applyFill="1" applyBorder="1" applyProtection="1"/>
    <xf numFmtId="0" fontId="13" fillId="0" borderId="6" xfId="0" applyFont="1" applyBorder="1" applyAlignment="1" applyProtection="1">
      <alignment horizontal="right" vertical="center"/>
    </xf>
    <xf numFmtId="0" fontId="13" fillId="0" borderId="6" xfId="0" applyFont="1" applyBorder="1" applyAlignment="1" applyProtection="1">
      <alignment horizontal="center" vertical="center"/>
    </xf>
    <xf numFmtId="0" fontId="0" fillId="6" borderId="0" xfId="0" applyFill="1" applyBorder="1" applyProtection="1"/>
    <xf numFmtId="0" fontId="4" fillId="0" borderId="19" xfId="0" applyFont="1" applyBorder="1" applyAlignment="1" applyProtection="1">
      <alignment horizontal="left"/>
    </xf>
    <xf numFmtId="0" fontId="0" fillId="6" borderId="14" xfId="0" applyFill="1" applyBorder="1" applyProtection="1"/>
    <xf numFmtId="0" fontId="0" fillId="6" borderId="15" xfId="0" applyFill="1" applyBorder="1" applyProtection="1"/>
    <xf numFmtId="0" fontId="0" fillId="0" borderId="0" xfId="0" applyBorder="1" applyProtection="1"/>
    <xf numFmtId="0" fontId="0" fillId="0" borderId="11" xfId="0" applyBorder="1" applyProtection="1"/>
    <xf numFmtId="0" fontId="0" fillId="0" borderId="12" xfId="0" applyBorder="1" applyProtection="1"/>
    <xf numFmtId="0" fontId="0" fillId="0" borderId="0" xfId="0" applyProtection="1"/>
    <xf numFmtId="0" fontId="0" fillId="0" borderId="0" xfId="0" applyAlignment="1" applyProtection="1">
      <alignment horizontal="center"/>
    </xf>
    <xf numFmtId="0" fontId="7" fillId="8" borderId="1" xfId="0" applyFont="1" applyFill="1" applyBorder="1" applyAlignment="1" applyProtection="1">
      <alignment horizontal="center"/>
    </xf>
    <xf numFmtId="0" fontId="9" fillId="8" borderId="1" xfId="0" applyFont="1" applyFill="1" applyBorder="1" applyAlignment="1" applyProtection="1">
      <alignment horizontal="center"/>
    </xf>
    <xf numFmtId="0" fontId="1" fillId="8" borderId="1" xfId="0" applyFont="1" applyFill="1" applyBorder="1" applyAlignment="1" applyProtection="1">
      <alignment horizontal="center"/>
    </xf>
    <xf numFmtId="12" fontId="1" fillId="8" borderId="1" xfId="0" applyNumberFormat="1" applyFont="1" applyFill="1" applyBorder="1" applyAlignment="1" applyProtection="1">
      <alignment horizontal="center"/>
    </xf>
    <xf numFmtId="0" fontId="1" fillId="8" borderId="20" xfId="0" applyFont="1" applyFill="1" applyBorder="1" applyAlignment="1" applyProtection="1">
      <alignment horizontal="center"/>
    </xf>
    <xf numFmtId="0" fontId="7" fillId="7" borderId="1" xfId="0" applyFont="1" applyFill="1" applyBorder="1" applyAlignment="1" applyProtection="1">
      <alignment horizontal="center"/>
    </xf>
    <xf numFmtId="0" fontId="7" fillId="8" borderId="21" xfId="0" applyFont="1" applyFill="1" applyBorder="1" applyAlignment="1" applyProtection="1">
      <alignment horizontal="center"/>
    </xf>
    <xf numFmtId="0" fontId="14" fillId="15" borderId="0" xfId="0" applyFont="1" applyFill="1" applyBorder="1" applyAlignment="1">
      <alignment vertical="center"/>
    </xf>
    <xf numFmtId="0" fontId="15" fillId="15" borderId="0" xfId="0" applyFont="1" applyFill="1" applyBorder="1" applyAlignment="1">
      <alignment vertical="center"/>
    </xf>
    <xf numFmtId="0" fontId="16" fillId="0" borderId="0" xfId="0" applyFont="1" applyFill="1" applyBorder="1"/>
    <xf numFmtId="0" fontId="15" fillId="15" borderId="13" xfId="0" applyFont="1" applyFill="1" applyBorder="1" applyAlignment="1">
      <alignment vertical="center"/>
    </xf>
    <xf numFmtId="0" fontId="17" fillId="6" borderId="0" xfId="0" applyFont="1" applyFill="1" applyBorder="1" applyProtection="1"/>
    <xf numFmtId="0" fontId="1" fillId="5" borderId="2" xfId="0" applyFont="1" applyFill="1" applyBorder="1" applyAlignment="1">
      <alignment horizontal="center"/>
    </xf>
    <xf numFmtId="0" fontId="1" fillId="5" borderId="3" xfId="0" applyFont="1" applyFill="1" applyBorder="1" applyAlignment="1">
      <alignment horizontal="center"/>
    </xf>
    <xf numFmtId="0" fontId="6" fillId="14" borderId="10" xfId="0" applyFont="1" applyFill="1" applyBorder="1" applyAlignment="1">
      <alignment horizontal="center" vertical="center" wrapText="1"/>
    </xf>
    <xf numFmtId="0" fontId="6" fillId="14" borderId="11" xfId="0" applyFont="1" applyFill="1" applyBorder="1" applyAlignment="1">
      <alignment horizontal="center" vertical="center" wrapText="1"/>
    </xf>
    <xf numFmtId="0" fontId="6" fillId="14" borderId="12" xfId="0" applyFont="1" applyFill="1" applyBorder="1" applyAlignment="1">
      <alignment horizontal="center" vertical="center" wrapText="1"/>
    </xf>
    <xf numFmtId="0" fontId="4" fillId="6" borderId="1" xfId="0" applyFont="1" applyFill="1" applyBorder="1" applyAlignment="1">
      <alignment horizontal="center"/>
    </xf>
    <xf numFmtId="0" fontId="6" fillId="14" borderId="14" xfId="0" applyFont="1" applyFill="1" applyBorder="1" applyAlignment="1">
      <alignment horizontal="center" vertical="center" wrapText="1"/>
    </xf>
    <xf numFmtId="0" fontId="6" fillId="14" borderId="15" xfId="0" applyFont="1" applyFill="1" applyBorder="1" applyAlignment="1">
      <alignment horizontal="center" vertical="center" wrapText="1"/>
    </xf>
    <xf numFmtId="0" fontId="6" fillId="14" borderId="16" xfId="0" applyFont="1" applyFill="1" applyBorder="1" applyAlignment="1">
      <alignment horizontal="center" vertical="center" wrapText="1"/>
    </xf>
    <xf numFmtId="0" fontId="0" fillId="6" borderId="17" xfId="0"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8" fillId="0" borderId="11" xfId="0" applyFont="1" applyBorder="1" applyAlignment="1">
      <alignment horizontal="center"/>
    </xf>
    <xf numFmtId="0" fontId="4" fillId="13" borderId="10" xfId="0" applyFont="1" applyFill="1" applyBorder="1" applyAlignment="1" applyProtection="1">
      <alignment horizontal="center"/>
    </xf>
    <xf numFmtId="0" fontId="4" fillId="13" borderId="11" xfId="0" applyFont="1" applyFill="1" applyBorder="1" applyAlignment="1" applyProtection="1">
      <alignment horizontal="center"/>
    </xf>
    <xf numFmtId="0" fontId="4" fillId="11" borderId="10" xfId="0" applyFont="1" applyFill="1" applyBorder="1" applyAlignment="1" applyProtection="1">
      <alignment horizontal="center" vertical="center" wrapText="1"/>
    </xf>
    <xf numFmtId="0" fontId="4" fillId="11" borderId="12" xfId="0" applyFont="1" applyFill="1" applyBorder="1" applyAlignment="1" applyProtection="1">
      <alignment horizontal="center" vertical="center" wrapText="1"/>
    </xf>
    <xf numFmtId="0" fontId="4" fillId="13" borderId="9" xfId="0" applyFont="1" applyFill="1" applyBorder="1" applyAlignment="1" applyProtection="1">
      <alignment horizontal="center"/>
    </xf>
    <xf numFmtId="0" fontId="4" fillId="13" borderId="0" xfId="0" applyFont="1" applyFill="1" applyBorder="1" applyAlignment="1" applyProtection="1">
      <alignment horizontal="center"/>
    </xf>
    <xf numFmtId="0" fontId="4" fillId="11" borderId="9" xfId="0" applyFont="1" applyFill="1" applyBorder="1" applyAlignment="1" applyProtection="1">
      <alignment horizontal="center" vertical="center" wrapText="1"/>
    </xf>
    <xf numFmtId="0" fontId="4" fillId="11" borderId="13" xfId="0" applyFont="1" applyFill="1" applyBorder="1" applyAlignment="1" applyProtection="1">
      <alignment horizontal="center" vertical="center" wrapText="1"/>
    </xf>
    <xf numFmtId="0" fontId="11" fillId="6" borderId="15" xfId="0" applyFont="1" applyFill="1" applyBorder="1" applyAlignment="1" applyProtection="1">
      <alignment horizontal="right"/>
    </xf>
    <xf numFmtId="0" fontId="11" fillId="6" borderId="16" xfId="0" applyFont="1" applyFill="1" applyBorder="1" applyAlignment="1" applyProtection="1">
      <alignment horizontal="right"/>
    </xf>
    <xf numFmtId="0" fontId="0" fillId="6" borderId="11" xfId="0" applyFill="1" applyBorder="1" applyAlignment="1" applyProtection="1">
      <alignment horizontal="center"/>
    </xf>
    <xf numFmtId="0" fontId="10" fillId="3" borderId="7"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4" fillId="14" borderId="10" xfId="0" applyFont="1" applyFill="1" applyBorder="1" applyAlignment="1" applyProtection="1">
      <alignment horizontal="center" vertical="center" wrapText="1"/>
    </xf>
    <xf numFmtId="0" fontId="4" fillId="14" borderId="11" xfId="0" applyFont="1" applyFill="1" applyBorder="1" applyAlignment="1" applyProtection="1">
      <alignment horizontal="center" vertical="center" wrapText="1"/>
    </xf>
    <xf numFmtId="0" fontId="4" fillId="14" borderId="12" xfId="0" applyFont="1" applyFill="1" applyBorder="1" applyAlignment="1" applyProtection="1">
      <alignment horizontal="center" vertical="center" wrapText="1"/>
    </xf>
    <xf numFmtId="0" fontId="4" fillId="10" borderId="10" xfId="0" applyFont="1" applyFill="1" applyBorder="1" applyAlignment="1" applyProtection="1">
      <alignment horizontal="center" vertical="center" wrapText="1"/>
    </xf>
    <xf numFmtId="0" fontId="4" fillId="10" borderId="12" xfId="0" applyFont="1" applyFill="1" applyBorder="1" applyAlignment="1" applyProtection="1">
      <alignment horizontal="center" vertical="center" wrapText="1"/>
    </xf>
    <xf numFmtId="0" fontId="4" fillId="14" borderId="14" xfId="0" applyFont="1" applyFill="1" applyBorder="1" applyAlignment="1" applyProtection="1">
      <alignment horizontal="center" vertical="center" wrapText="1"/>
    </xf>
    <xf numFmtId="0" fontId="4" fillId="14" borderId="15" xfId="0" applyFont="1" applyFill="1" applyBorder="1" applyAlignment="1" applyProtection="1">
      <alignment horizontal="center" vertical="center" wrapText="1"/>
    </xf>
    <xf numFmtId="0" fontId="4" fillId="14" borderId="16" xfId="0" applyFont="1" applyFill="1" applyBorder="1" applyAlignment="1" applyProtection="1">
      <alignment horizontal="center" vertical="center" wrapText="1"/>
    </xf>
    <xf numFmtId="0" fontId="4" fillId="10" borderId="14" xfId="0" applyFont="1" applyFill="1" applyBorder="1" applyAlignment="1" applyProtection="1">
      <alignment horizontal="center" vertical="center" wrapText="1"/>
    </xf>
    <xf numFmtId="0" fontId="4" fillId="10" borderId="16" xfId="0" applyFont="1" applyFill="1" applyBorder="1" applyAlignment="1" applyProtection="1">
      <alignment horizontal="center" vertical="center" wrapText="1"/>
    </xf>
    <xf numFmtId="0" fontId="7" fillId="8" borderId="2" xfId="0" applyFont="1" applyFill="1" applyBorder="1" applyAlignment="1" applyProtection="1">
      <alignment horizontal="center"/>
    </xf>
    <xf numFmtId="0" fontId="7" fillId="8" borderId="3"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3" xfId="0" applyFont="1" applyFill="1" applyBorder="1" applyAlignment="1" applyProtection="1">
      <alignment horizontal="center"/>
    </xf>
    <xf numFmtId="0" fontId="0" fillId="5" borderId="21" xfId="0" applyFill="1" applyBorder="1" applyAlignment="1" applyProtection="1">
      <alignment horizontal="center"/>
    </xf>
    <xf numFmtId="0" fontId="0" fillId="5" borderId="22" xfId="0" applyFill="1" applyBorder="1" applyAlignment="1" applyProtection="1">
      <alignment horizontal="center"/>
    </xf>
    <xf numFmtId="0" fontId="7" fillId="7" borderId="21" xfId="0" applyFont="1" applyFill="1" applyBorder="1" applyAlignment="1" applyProtection="1">
      <alignment horizontal="center"/>
    </xf>
    <xf numFmtId="0" fontId="7" fillId="7" borderId="22" xfId="0" applyFont="1" applyFill="1" applyBorder="1" applyAlignment="1" applyProtection="1">
      <alignment horizontal="center"/>
    </xf>
    <xf numFmtId="0" fontId="18" fillId="0" borderId="11" xfId="0" applyFont="1" applyBorder="1" applyAlignment="1" applyProtection="1">
      <alignment horizontal="center"/>
    </xf>
    <xf numFmtId="0" fontId="4" fillId="6" borderId="1"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9</xdr:row>
      <xdr:rowOff>85725</xdr:rowOff>
    </xdr:from>
    <xdr:to>
      <xdr:col>2</xdr:col>
      <xdr:colOff>366141</xdr:colOff>
      <xdr:row>11</xdr:row>
      <xdr:rowOff>5715</xdr:rowOff>
    </xdr:to>
    <xdr:pic>
      <xdr:nvPicPr>
        <xdr:cNvPr id="2" name="Picture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8650" y="1924050"/>
          <a:ext cx="585216" cy="320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9"/>
  <sheetViews>
    <sheetView workbookViewId="0">
      <pane xSplit="1" ySplit="12" topLeftCell="B13" activePane="bottomRight" state="frozen"/>
      <selection pane="topRight" activeCell="B1" sqref="B1"/>
      <selection pane="bottomLeft" activeCell="A13" sqref="A13"/>
      <selection pane="bottomRight" activeCell="B13" sqref="B13"/>
    </sheetView>
  </sheetViews>
  <sheetFormatPr defaultRowHeight="15" x14ac:dyDescent="0.25"/>
  <cols>
    <col min="2" max="2" width="3.140625" customWidth="1"/>
    <col min="3" max="3" width="63.42578125" customWidth="1"/>
    <col min="4" max="4" width="57.85546875" bestFit="1" customWidth="1"/>
    <col min="5" max="5" width="3.140625" customWidth="1"/>
    <col min="6" max="6" width="6" customWidth="1"/>
    <col min="7" max="7" width="4.140625" customWidth="1"/>
    <col min="8" max="8" width="2.140625" customWidth="1"/>
    <col min="9" max="9" width="4.85546875" customWidth="1"/>
    <col min="10" max="10" width="2.85546875" customWidth="1"/>
    <col min="11" max="11" width="4.5703125" customWidth="1"/>
    <col min="12" max="13" width="2.85546875" customWidth="1"/>
    <col min="14" max="14" width="3" customWidth="1"/>
    <col min="15" max="15" width="9.28515625" customWidth="1"/>
  </cols>
  <sheetData>
    <row r="1" spans="2:14" ht="15.75" thickBot="1" x14ac:dyDescent="0.3"/>
    <row r="2" spans="2:14" ht="15.75" thickBot="1" x14ac:dyDescent="0.3">
      <c r="B2" s="23"/>
      <c r="C2" s="24"/>
      <c r="D2" s="24"/>
      <c r="E2" s="24"/>
      <c r="F2" s="95"/>
      <c r="G2" s="95"/>
      <c r="H2" s="95"/>
      <c r="I2" s="95"/>
      <c r="J2" s="95"/>
      <c r="K2" s="95"/>
      <c r="L2" s="95"/>
      <c r="M2" s="95"/>
      <c r="N2" s="25"/>
    </row>
    <row r="3" spans="2:14" ht="16.5" customHeight="1" thickBot="1" x14ac:dyDescent="0.3">
      <c r="B3" s="26"/>
      <c r="C3" s="96" t="s">
        <v>40</v>
      </c>
      <c r="D3" s="97"/>
      <c r="E3" s="31"/>
      <c r="F3" s="88" t="s">
        <v>182</v>
      </c>
      <c r="G3" s="89"/>
      <c r="H3" s="89"/>
      <c r="I3" s="89"/>
      <c r="J3" s="89"/>
      <c r="K3" s="89"/>
      <c r="L3" s="89"/>
      <c r="M3" s="90"/>
      <c r="N3" s="36"/>
    </row>
    <row r="4" spans="2:14" ht="18" customHeight="1" thickBot="1" x14ac:dyDescent="0.3">
      <c r="B4" s="26"/>
      <c r="C4" s="39" t="s">
        <v>39</v>
      </c>
      <c r="D4" s="38" t="s">
        <v>41</v>
      </c>
      <c r="E4" s="32"/>
      <c r="F4" s="92" t="s">
        <v>37</v>
      </c>
      <c r="G4" s="93"/>
      <c r="H4" s="93"/>
      <c r="I4" s="93"/>
      <c r="J4" s="93"/>
      <c r="K4" s="93"/>
      <c r="L4" s="93"/>
      <c r="M4" s="94"/>
      <c r="N4" s="35"/>
    </row>
    <row r="5" spans="2:14" s="1" customFormat="1" ht="18" customHeight="1" thickBot="1" x14ac:dyDescent="0.3">
      <c r="B5" s="27"/>
      <c r="C5" s="17" t="s">
        <v>42</v>
      </c>
      <c r="D5" s="18" t="s">
        <v>185</v>
      </c>
      <c r="E5" s="32"/>
      <c r="F5" s="8">
        <f>VLOOKUP(D5,C17:D23,2,FALSE)</f>
        <v>0</v>
      </c>
      <c r="G5" s="9">
        <f>VLOOKUP(D6,C26:D29,2,FALSE)</f>
        <v>0</v>
      </c>
      <c r="H5" s="6" t="s">
        <v>11</v>
      </c>
      <c r="I5" s="10">
        <f>VLOOKUP(D7,C32:D67,2,FALSE)</f>
        <v>0</v>
      </c>
      <c r="J5" s="6">
        <f>VLOOKUP(D8,C71:D74,2,FALSE)</f>
        <v>0</v>
      </c>
      <c r="K5" s="6">
        <f>VLOOKUP(D9,C77:D85,2,FALSE)</f>
        <v>0</v>
      </c>
      <c r="L5" s="6">
        <f>VLOOKUP(D10,C88:D91,2,FALSE)</f>
        <v>0</v>
      </c>
      <c r="M5" s="11">
        <f>VLOOKUP(D11,C94:D99,2,FALSE)</f>
        <v>0</v>
      </c>
      <c r="N5" s="35"/>
    </row>
    <row r="6" spans="2:14" ht="18" customHeight="1" x14ac:dyDescent="0.25">
      <c r="B6" s="26"/>
      <c r="C6" s="17" t="s">
        <v>43</v>
      </c>
      <c r="D6" s="19" t="s">
        <v>184</v>
      </c>
      <c r="E6" s="32"/>
      <c r="F6" s="33"/>
      <c r="G6" s="33"/>
      <c r="H6" s="33"/>
      <c r="I6" s="33"/>
      <c r="J6" s="33"/>
      <c r="K6" s="33"/>
      <c r="L6" s="33"/>
      <c r="M6" s="33"/>
      <c r="N6" s="34"/>
    </row>
    <row r="7" spans="2:14" ht="18" customHeight="1" x14ac:dyDescent="0.25">
      <c r="B7" s="26"/>
      <c r="C7" s="17" t="s">
        <v>67</v>
      </c>
      <c r="D7" s="19" t="s">
        <v>191</v>
      </c>
      <c r="E7" s="32"/>
      <c r="F7" s="33"/>
      <c r="G7" s="33"/>
      <c r="H7" s="33"/>
      <c r="I7" s="33"/>
      <c r="J7" s="33"/>
      <c r="K7" s="33"/>
      <c r="L7" s="33"/>
      <c r="M7" s="33"/>
      <c r="N7" s="34"/>
    </row>
    <row r="8" spans="2:14" ht="18" customHeight="1" x14ac:dyDescent="0.25">
      <c r="B8" s="26"/>
      <c r="C8" s="17" t="s">
        <v>44</v>
      </c>
      <c r="D8" s="19" t="s">
        <v>190</v>
      </c>
      <c r="E8" s="32"/>
      <c r="F8" s="33"/>
      <c r="G8" s="33"/>
      <c r="H8" s="33"/>
      <c r="I8" s="33"/>
      <c r="J8" s="33"/>
      <c r="K8" s="33"/>
      <c r="L8" s="33"/>
      <c r="M8" s="33"/>
      <c r="N8" s="35"/>
    </row>
    <row r="9" spans="2:14" ht="18" customHeight="1" x14ac:dyDescent="0.25">
      <c r="B9" s="26"/>
      <c r="C9" s="17" t="s">
        <v>45</v>
      </c>
      <c r="D9" s="19" t="s">
        <v>187</v>
      </c>
      <c r="E9" s="33"/>
      <c r="F9" s="33"/>
      <c r="G9" s="33"/>
      <c r="H9" s="33"/>
      <c r="I9" s="33"/>
      <c r="J9" s="33"/>
      <c r="K9" s="33"/>
      <c r="L9" s="33"/>
      <c r="M9" s="33"/>
      <c r="N9" s="34"/>
    </row>
    <row r="10" spans="2:14" ht="18" customHeight="1" x14ac:dyDescent="0.25">
      <c r="B10" s="26"/>
      <c r="C10" s="17" t="s">
        <v>46</v>
      </c>
      <c r="D10" s="19" t="s">
        <v>188</v>
      </c>
      <c r="E10" s="33"/>
      <c r="F10" s="33"/>
      <c r="G10" s="33"/>
      <c r="H10" s="33"/>
      <c r="I10" s="33"/>
      <c r="J10" s="33"/>
      <c r="K10" s="33"/>
      <c r="L10" s="33"/>
      <c r="M10" s="33"/>
      <c r="N10" s="34"/>
    </row>
    <row r="11" spans="2:14" ht="18" customHeight="1" thickBot="1" x14ac:dyDescent="0.3">
      <c r="B11" s="26"/>
      <c r="C11" s="20" t="s">
        <v>47</v>
      </c>
      <c r="D11" s="21" t="s">
        <v>189</v>
      </c>
      <c r="E11" s="33"/>
      <c r="F11" s="33"/>
      <c r="G11" s="33"/>
      <c r="H11" s="33"/>
      <c r="I11" s="33"/>
      <c r="J11" s="33"/>
      <c r="K11" s="33"/>
      <c r="L11" s="33"/>
      <c r="M11" s="33"/>
      <c r="N11" s="34"/>
    </row>
    <row r="12" spans="2:14" ht="15.75" thickBot="1" x14ac:dyDescent="0.3">
      <c r="B12" s="28"/>
      <c r="C12" s="29"/>
      <c r="D12" s="29"/>
      <c r="E12" s="29"/>
      <c r="F12" s="29"/>
      <c r="G12" s="29"/>
      <c r="H12" s="29"/>
      <c r="I12" s="29"/>
      <c r="J12" s="29"/>
      <c r="K12" s="29"/>
      <c r="L12" s="29"/>
      <c r="M12" s="29"/>
      <c r="N12" s="30"/>
    </row>
    <row r="15" spans="2:14" ht="15.75" x14ac:dyDescent="0.25">
      <c r="C15" s="91" t="s">
        <v>199</v>
      </c>
      <c r="D15" s="91"/>
    </row>
    <row r="16" spans="2:14" x14ac:dyDescent="0.25">
      <c r="C16" s="15" t="s">
        <v>118</v>
      </c>
      <c r="D16" s="15" t="s">
        <v>69</v>
      </c>
    </row>
    <row r="17" spans="3:4" x14ac:dyDescent="0.25">
      <c r="C17" s="4" t="s">
        <v>185</v>
      </c>
      <c r="D17" s="4"/>
    </row>
    <row r="18" spans="3:4" x14ac:dyDescent="0.25">
      <c r="C18" s="16" t="s">
        <v>193</v>
      </c>
      <c r="D18" s="4">
        <v>425</v>
      </c>
    </row>
    <row r="19" spans="3:4" x14ac:dyDescent="0.25">
      <c r="C19" s="16" t="s">
        <v>194</v>
      </c>
      <c r="D19" s="4">
        <v>438</v>
      </c>
    </row>
    <row r="20" spans="3:4" x14ac:dyDescent="0.25">
      <c r="C20" s="16" t="s">
        <v>195</v>
      </c>
      <c r="D20" s="4">
        <v>450</v>
      </c>
    </row>
    <row r="21" spans="3:4" x14ac:dyDescent="0.25">
      <c r="C21" s="16" t="s">
        <v>196</v>
      </c>
      <c r="D21" s="4">
        <v>475</v>
      </c>
    </row>
    <row r="22" spans="3:4" x14ac:dyDescent="0.25">
      <c r="C22" s="16" t="s">
        <v>197</v>
      </c>
      <c r="D22" s="4">
        <v>410</v>
      </c>
    </row>
    <row r="23" spans="3:4" x14ac:dyDescent="0.25">
      <c r="C23" s="16" t="s">
        <v>198</v>
      </c>
      <c r="D23" s="4">
        <v>415</v>
      </c>
    </row>
    <row r="24" spans="3:4" x14ac:dyDescent="0.25">
      <c r="C24" s="86"/>
      <c r="D24" s="87"/>
    </row>
    <row r="25" spans="3:4" x14ac:dyDescent="0.25">
      <c r="C25" s="15" t="s">
        <v>10</v>
      </c>
      <c r="D25" s="15" t="s">
        <v>69</v>
      </c>
    </row>
    <row r="26" spans="3:4" x14ac:dyDescent="0.25">
      <c r="C26" s="4" t="s">
        <v>184</v>
      </c>
      <c r="D26" s="4"/>
    </row>
    <row r="27" spans="3:4" x14ac:dyDescent="0.25">
      <c r="C27" s="4" t="s">
        <v>7</v>
      </c>
      <c r="D27" s="4" t="s">
        <v>4</v>
      </c>
    </row>
    <row r="28" spans="3:4" x14ac:dyDescent="0.25">
      <c r="C28" s="4" t="s">
        <v>8</v>
      </c>
      <c r="D28" s="4" t="s">
        <v>5</v>
      </c>
    </row>
    <row r="29" spans="3:4" x14ac:dyDescent="0.25">
      <c r="C29" s="4" t="s">
        <v>9</v>
      </c>
      <c r="D29" s="4" t="s">
        <v>6</v>
      </c>
    </row>
    <row r="30" spans="3:4" x14ac:dyDescent="0.25">
      <c r="C30" s="86"/>
      <c r="D30" s="87"/>
    </row>
    <row r="31" spans="3:4" x14ac:dyDescent="0.25">
      <c r="C31" s="15" t="s">
        <v>65</v>
      </c>
      <c r="D31" s="15" t="s">
        <v>69</v>
      </c>
    </row>
    <row r="32" spans="3:4" x14ac:dyDescent="0.25">
      <c r="C32" s="4" t="s">
        <v>191</v>
      </c>
      <c r="D32" s="4"/>
    </row>
    <row r="33" spans="3:4" x14ac:dyDescent="0.25">
      <c r="C33" s="22" t="s">
        <v>74</v>
      </c>
      <c r="D33" s="4"/>
    </row>
    <row r="34" spans="3:4" x14ac:dyDescent="0.25">
      <c r="C34" s="4" t="s">
        <v>50</v>
      </c>
      <c r="D34" s="4" t="s">
        <v>49</v>
      </c>
    </row>
    <row r="35" spans="3:4" x14ac:dyDescent="0.25">
      <c r="C35" s="4" t="s">
        <v>51</v>
      </c>
      <c r="D35" s="4" t="s">
        <v>53</v>
      </c>
    </row>
    <row r="36" spans="3:4" x14ac:dyDescent="0.25">
      <c r="C36" s="4" t="s">
        <v>52</v>
      </c>
      <c r="D36" s="4" t="s">
        <v>54</v>
      </c>
    </row>
    <row r="37" spans="3:4" x14ac:dyDescent="0.25">
      <c r="C37" s="4" t="s">
        <v>58</v>
      </c>
      <c r="D37" s="4" t="s">
        <v>55</v>
      </c>
    </row>
    <row r="38" spans="3:4" x14ac:dyDescent="0.25">
      <c r="C38" s="4" t="s">
        <v>60</v>
      </c>
      <c r="D38" s="4" t="s">
        <v>56</v>
      </c>
    </row>
    <row r="39" spans="3:4" x14ac:dyDescent="0.25">
      <c r="C39" s="4" t="s">
        <v>59</v>
      </c>
      <c r="D39" s="4" t="s">
        <v>57</v>
      </c>
    </row>
    <row r="40" spans="3:4" x14ac:dyDescent="0.25">
      <c r="C40" s="7" t="s">
        <v>209</v>
      </c>
      <c r="D40" s="4"/>
    </row>
    <row r="41" spans="3:4" x14ac:dyDescent="0.25">
      <c r="C41" s="22" t="s">
        <v>68</v>
      </c>
      <c r="D41" s="4"/>
    </row>
    <row r="42" spans="3:4" x14ac:dyDescent="0.25">
      <c r="C42" s="4" t="s">
        <v>70</v>
      </c>
      <c r="D42" s="4" t="s">
        <v>61</v>
      </c>
    </row>
    <row r="43" spans="3:4" x14ac:dyDescent="0.25">
      <c r="C43" s="4" t="s">
        <v>71</v>
      </c>
      <c r="D43" s="4" t="s">
        <v>62</v>
      </c>
    </row>
    <row r="44" spans="3:4" x14ac:dyDescent="0.25">
      <c r="C44" s="4" t="s">
        <v>72</v>
      </c>
      <c r="D44" s="4" t="s">
        <v>63</v>
      </c>
    </row>
    <row r="45" spans="3:4" x14ac:dyDescent="0.25">
      <c r="C45" s="4" t="s">
        <v>73</v>
      </c>
      <c r="D45" s="4" t="s">
        <v>64</v>
      </c>
    </row>
    <row r="46" spans="3:4" x14ac:dyDescent="0.25">
      <c r="C46" s="5" t="s">
        <v>209</v>
      </c>
      <c r="D46" s="4"/>
    </row>
    <row r="47" spans="3:4" x14ac:dyDescent="0.25">
      <c r="C47" s="22" t="s">
        <v>66</v>
      </c>
      <c r="D47" s="4"/>
    </row>
    <row r="48" spans="3:4" x14ac:dyDescent="0.25">
      <c r="C48" s="4" t="s">
        <v>98</v>
      </c>
      <c r="D48" s="4" t="s">
        <v>75</v>
      </c>
    </row>
    <row r="49" spans="3:4" x14ac:dyDescent="0.25">
      <c r="C49" s="4" t="s">
        <v>99</v>
      </c>
      <c r="D49" s="4" t="s">
        <v>76</v>
      </c>
    </row>
    <row r="50" spans="3:4" x14ac:dyDescent="0.25">
      <c r="C50" s="4" t="s">
        <v>100</v>
      </c>
      <c r="D50" s="4" t="s">
        <v>77</v>
      </c>
    </row>
    <row r="51" spans="3:4" x14ac:dyDescent="0.25">
      <c r="C51" s="4" t="s">
        <v>101</v>
      </c>
      <c r="D51" s="4" t="s">
        <v>78</v>
      </c>
    </row>
    <row r="52" spans="3:4" x14ac:dyDescent="0.25">
      <c r="C52" s="4" t="s">
        <v>102</v>
      </c>
      <c r="D52" s="4" t="s">
        <v>79</v>
      </c>
    </row>
    <row r="53" spans="3:4" x14ac:dyDescent="0.25">
      <c r="C53" s="4" t="s">
        <v>103</v>
      </c>
      <c r="D53" s="4" t="s">
        <v>80</v>
      </c>
    </row>
    <row r="54" spans="3:4" x14ac:dyDescent="0.25">
      <c r="C54" s="4" t="s">
        <v>104</v>
      </c>
      <c r="D54" s="4" t="s">
        <v>81</v>
      </c>
    </row>
    <row r="55" spans="3:4" x14ac:dyDescent="0.25">
      <c r="C55" s="4" t="s">
        <v>105</v>
      </c>
      <c r="D55" s="4" t="s">
        <v>82</v>
      </c>
    </row>
    <row r="56" spans="3:4" x14ac:dyDescent="0.25">
      <c r="C56" s="4" t="s">
        <v>106</v>
      </c>
      <c r="D56" s="4" t="s">
        <v>83</v>
      </c>
    </row>
    <row r="57" spans="3:4" x14ac:dyDescent="0.25">
      <c r="C57" s="4" t="s">
        <v>107</v>
      </c>
      <c r="D57" s="4" t="s">
        <v>84</v>
      </c>
    </row>
    <row r="58" spans="3:4" x14ac:dyDescent="0.25">
      <c r="C58" s="4" t="s">
        <v>108</v>
      </c>
      <c r="D58" s="4" t="s">
        <v>85</v>
      </c>
    </row>
    <row r="59" spans="3:4" x14ac:dyDescent="0.25">
      <c r="C59" s="4" t="s">
        <v>111</v>
      </c>
      <c r="D59" s="4" t="s">
        <v>86</v>
      </c>
    </row>
    <row r="60" spans="3:4" x14ac:dyDescent="0.25">
      <c r="C60" s="4" t="s">
        <v>112</v>
      </c>
      <c r="D60" s="4" t="s">
        <v>87</v>
      </c>
    </row>
    <row r="61" spans="3:4" x14ac:dyDescent="0.25">
      <c r="C61" s="4" t="s">
        <v>96</v>
      </c>
      <c r="D61" s="4" t="s">
        <v>88</v>
      </c>
    </row>
    <row r="62" spans="3:4" x14ac:dyDescent="0.25">
      <c r="C62" s="4" t="s">
        <v>97</v>
      </c>
      <c r="D62" s="4" t="s">
        <v>89</v>
      </c>
    </row>
    <row r="63" spans="3:4" x14ac:dyDescent="0.25">
      <c r="C63" s="4" t="s">
        <v>109</v>
      </c>
      <c r="D63" s="4" t="s">
        <v>90</v>
      </c>
    </row>
    <row r="64" spans="3:4" x14ac:dyDescent="0.25">
      <c r="C64" s="4" t="s">
        <v>110</v>
      </c>
      <c r="D64" s="4" t="s">
        <v>91</v>
      </c>
    </row>
    <row r="65" spans="3:4" x14ac:dyDescent="0.25">
      <c r="C65" s="4" t="s">
        <v>113</v>
      </c>
      <c r="D65" s="4" t="s">
        <v>92</v>
      </c>
    </row>
    <row r="66" spans="3:4" x14ac:dyDescent="0.25">
      <c r="C66" s="4" t="s">
        <v>114</v>
      </c>
      <c r="D66" s="4" t="s">
        <v>93</v>
      </c>
    </row>
    <row r="67" spans="3:4" x14ac:dyDescent="0.25">
      <c r="C67" s="4" t="s">
        <v>115</v>
      </c>
      <c r="D67" s="4" t="s">
        <v>94</v>
      </c>
    </row>
    <row r="68" spans="3:4" x14ac:dyDescent="0.25">
      <c r="C68" s="4" t="s">
        <v>116</v>
      </c>
      <c r="D68" s="4" t="s">
        <v>95</v>
      </c>
    </row>
    <row r="69" spans="3:4" x14ac:dyDescent="0.25">
      <c r="C69" s="86"/>
      <c r="D69" s="87"/>
    </row>
    <row r="70" spans="3:4" x14ac:dyDescent="0.25">
      <c r="C70" s="15" t="s">
        <v>0</v>
      </c>
      <c r="D70" s="15" t="s">
        <v>69</v>
      </c>
    </row>
    <row r="71" spans="3:4" x14ac:dyDescent="0.25">
      <c r="C71" s="4" t="s">
        <v>190</v>
      </c>
      <c r="D71" s="4"/>
    </row>
    <row r="72" spans="3:4" x14ac:dyDescent="0.25">
      <c r="C72" s="4" t="s">
        <v>38</v>
      </c>
      <c r="D72" s="4">
        <v>0</v>
      </c>
    </row>
    <row r="73" spans="3:4" x14ac:dyDescent="0.25">
      <c r="C73" s="4" t="s">
        <v>13</v>
      </c>
      <c r="D73" s="4">
        <v>1</v>
      </c>
    </row>
    <row r="74" spans="3:4" x14ac:dyDescent="0.25">
      <c r="C74" s="4" t="s">
        <v>14</v>
      </c>
      <c r="D74" s="4">
        <v>2</v>
      </c>
    </row>
    <row r="75" spans="3:4" x14ac:dyDescent="0.25">
      <c r="C75" s="86"/>
      <c r="D75" s="87"/>
    </row>
    <row r="76" spans="3:4" x14ac:dyDescent="0.25">
      <c r="C76" s="15" t="s">
        <v>1</v>
      </c>
      <c r="D76" s="15" t="s">
        <v>69</v>
      </c>
    </row>
    <row r="77" spans="3:4" x14ac:dyDescent="0.25">
      <c r="C77" s="4" t="s">
        <v>187</v>
      </c>
      <c r="D77" s="4"/>
    </row>
    <row r="78" spans="3:4" x14ac:dyDescent="0.25">
      <c r="C78" s="4" t="s">
        <v>16</v>
      </c>
      <c r="D78" s="4" t="s">
        <v>17</v>
      </c>
    </row>
    <row r="79" spans="3:4" x14ac:dyDescent="0.25">
      <c r="C79" s="4" t="s">
        <v>25</v>
      </c>
      <c r="D79" s="4" t="s">
        <v>18</v>
      </c>
    </row>
    <row r="80" spans="3:4" x14ac:dyDescent="0.25">
      <c r="C80" s="4" t="s">
        <v>26</v>
      </c>
      <c r="D80" s="4" t="s">
        <v>19</v>
      </c>
    </row>
    <row r="81" spans="3:4" x14ac:dyDescent="0.25">
      <c r="C81" s="4" t="s">
        <v>27</v>
      </c>
      <c r="D81" s="4" t="s">
        <v>20</v>
      </c>
    </row>
    <row r="82" spans="3:4" x14ac:dyDescent="0.25">
      <c r="C82" s="4" t="s">
        <v>28</v>
      </c>
      <c r="D82" s="4" t="s">
        <v>21</v>
      </c>
    </row>
    <row r="83" spans="3:4" x14ac:dyDescent="0.25">
      <c r="C83" s="4" t="s">
        <v>29</v>
      </c>
      <c r="D83" s="4" t="s">
        <v>22</v>
      </c>
    </row>
    <row r="84" spans="3:4" x14ac:dyDescent="0.25">
      <c r="C84" s="4" t="s">
        <v>30</v>
      </c>
      <c r="D84" s="4" t="s">
        <v>23</v>
      </c>
    </row>
    <row r="85" spans="3:4" x14ac:dyDescent="0.25">
      <c r="C85" s="4" t="s">
        <v>31</v>
      </c>
      <c r="D85" s="4" t="s">
        <v>24</v>
      </c>
    </row>
    <row r="86" spans="3:4" x14ac:dyDescent="0.25">
      <c r="C86" s="86"/>
      <c r="D86" s="87"/>
    </row>
    <row r="87" spans="3:4" x14ac:dyDescent="0.25">
      <c r="C87" s="15" t="s">
        <v>2</v>
      </c>
      <c r="D87" s="15" t="s">
        <v>69</v>
      </c>
    </row>
    <row r="88" spans="3:4" x14ac:dyDescent="0.25">
      <c r="C88" s="4" t="s">
        <v>188</v>
      </c>
      <c r="D88" s="4"/>
    </row>
    <row r="89" spans="3:4" x14ac:dyDescent="0.25">
      <c r="C89" s="4" t="s">
        <v>12</v>
      </c>
      <c r="D89" s="4">
        <v>1</v>
      </c>
    </row>
    <row r="90" spans="3:4" x14ac:dyDescent="0.25">
      <c r="C90" s="4" t="s">
        <v>33</v>
      </c>
      <c r="D90" s="4">
        <v>2</v>
      </c>
    </row>
    <row r="91" spans="3:4" x14ac:dyDescent="0.25">
      <c r="C91" s="4" t="s">
        <v>32</v>
      </c>
      <c r="D91" s="4">
        <v>3</v>
      </c>
    </row>
    <row r="92" spans="3:4" x14ac:dyDescent="0.25">
      <c r="C92" s="86"/>
      <c r="D92" s="87"/>
    </row>
    <row r="93" spans="3:4" x14ac:dyDescent="0.25">
      <c r="C93" s="15" t="s">
        <v>3</v>
      </c>
      <c r="D93" s="15" t="s">
        <v>69</v>
      </c>
    </row>
    <row r="94" spans="3:4" x14ac:dyDescent="0.25">
      <c r="C94" s="4" t="s">
        <v>189</v>
      </c>
      <c r="D94" s="4"/>
    </row>
    <row r="95" spans="3:4" x14ac:dyDescent="0.25">
      <c r="C95" s="4" t="s">
        <v>34</v>
      </c>
      <c r="D95" s="4">
        <v>0</v>
      </c>
    </row>
    <row r="96" spans="3:4" x14ac:dyDescent="0.25">
      <c r="C96" s="4" t="s">
        <v>35</v>
      </c>
      <c r="D96" s="4">
        <v>1</v>
      </c>
    </row>
    <row r="97" spans="3:4" x14ac:dyDescent="0.25">
      <c r="C97" s="4" t="s">
        <v>36</v>
      </c>
      <c r="D97" s="4">
        <v>2</v>
      </c>
    </row>
    <row r="98" spans="3:4" x14ac:dyDescent="0.25">
      <c r="C98" s="4" t="s">
        <v>48</v>
      </c>
      <c r="D98" s="4">
        <v>3</v>
      </c>
    </row>
    <row r="99" spans="3:4" x14ac:dyDescent="0.25">
      <c r="C99" s="4" t="s">
        <v>200</v>
      </c>
      <c r="D99" s="4">
        <v>4</v>
      </c>
    </row>
  </sheetData>
  <mergeCells count="11">
    <mergeCell ref="C92:D92"/>
    <mergeCell ref="F3:M3"/>
    <mergeCell ref="C15:D15"/>
    <mergeCell ref="F4:M4"/>
    <mergeCell ref="F2:M2"/>
    <mergeCell ref="C3:D3"/>
    <mergeCell ref="C24:D24"/>
    <mergeCell ref="C30:D30"/>
    <mergeCell ref="C69:D69"/>
    <mergeCell ref="C75:D75"/>
    <mergeCell ref="C86:D86"/>
  </mergeCells>
  <dataValidations count="7">
    <dataValidation type="list" allowBlank="1" showInputMessage="1" showErrorMessage="1" sqref="D5">
      <formula1>$C$17:$C$23</formula1>
    </dataValidation>
    <dataValidation type="list" allowBlank="1" showInputMessage="1" showErrorMessage="1" sqref="D8">
      <formula1>$C$71:$C$74</formula1>
    </dataValidation>
    <dataValidation type="list" allowBlank="1" showInputMessage="1" showErrorMessage="1" sqref="D9">
      <formula1>$C$77:$C$85</formula1>
    </dataValidation>
    <dataValidation type="list" allowBlank="1" showInputMessage="1" showErrorMessage="1" sqref="D10">
      <formula1>$C$88:$C$91</formula1>
    </dataValidation>
    <dataValidation type="list" allowBlank="1" showInputMessage="1" showErrorMessage="1" sqref="D6">
      <formula1>$C$26:$C$29</formula1>
    </dataValidation>
    <dataValidation type="list" allowBlank="1" showInputMessage="1" showErrorMessage="1" sqref="D11">
      <formula1>$C$94:$C$99</formula1>
    </dataValidation>
    <dataValidation type="list" allowBlank="1" showInputMessage="1" showErrorMessage="1" sqref="D7">
      <formula1>$C$32:$C$67</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0"/>
  <sheetViews>
    <sheetView workbookViewId="0">
      <pane ySplit="11" topLeftCell="A12" activePane="bottomLeft" state="frozen"/>
      <selection pane="bottomLeft" activeCell="A13" sqref="A13:XFD13"/>
    </sheetView>
  </sheetViews>
  <sheetFormatPr defaultRowHeight="15" x14ac:dyDescent="0.25"/>
  <cols>
    <col min="2" max="2" width="3.140625" customWidth="1"/>
    <col min="3" max="3" width="63.42578125" customWidth="1"/>
    <col min="4" max="4" width="50.5703125" bestFit="1" customWidth="1"/>
    <col min="5" max="5" width="3.140625" customWidth="1"/>
    <col min="6" max="6" width="6" customWidth="1"/>
    <col min="7" max="7" width="3.7109375" customWidth="1"/>
    <col min="8" max="8" width="2.5703125" customWidth="1"/>
    <col min="9" max="9" width="2.85546875" customWidth="1"/>
    <col min="10" max="10" width="4.5703125" customWidth="1"/>
    <col min="11" max="12" width="2.85546875" customWidth="1"/>
    <col min="13" max="13" width="3" customWidth="1"/>
    <col min="14" max="14" width="9.28515625" customWidth="1"/>
  </cols>
  <sheetData>
    <row r="1" spans="2:13" ht="15.75" thickBot="1" x14ac:dyDescent="0.3">
      <c r="B1" s="2"/>
      <c r="C1" s="12"/>
      <c r="D1" s="12"/>
      <c r="E1" s="12"/>
      <c r="F1" s="12"/>
      <c r="G1" s="12"/>
      <c r="H1" s="12"/>
      <c r="I1" s="12"/>
      <c r="J1" s="12"/>
      <c r="K1" s="12"/>
      <c r="L1" s="12"/>
      <c r="M1" s="13"/>
    </row>
    <row r="2" spans="2:13" ht="15.75" thickBot="1" x14ac:dyDescent="0.3">
      <c r="B2" s="23"/>
      <c r="C2" s="24"/>
      <c r="D2" s="24"/>
      <c r="E2" s="24"/>
      <c r="F2" s="95"/>
      <c r="G2" s="95"/>
      <c r="H2" s="95"/>
      <c r="I2" s="95"/>
      <c r="J2" s="95"/>
      <c r="K2" s="95"/>
      <c r="L2" s="95"/>
      <c r="M2" s="25"/>
    </row>
    <row r="3" spans="2:13" ht="16.5" customHeight="1" thickBot="1" x14ac:dyDescent="0.3">
      <c r="B3" s="26"/>
      <c r="C3" s="98" t="s">
        <v>117</v>
      </c>
      <c r="D3" s="99"/>
      <c r="E3" s="37"/>
      <c r="F3" s="88" t="s">
        <v>183</v>
      </c>
      <c r="G3" s="89"/>
      <c r="H3" s="89"/>
      <c r="I3" s="89"/>
      <c r="J3" s="89"/>
      <c r="K3" s="89"/>
      <c r="L3" s="90"/>
      <c r="M3" s="36"/>
    </row>
    <row r="4" spans="2:13" ht="18" customHeight="1" thickBot="1" x14ac:dyDescent="0.3">
      <c r="B4" s="26"/>
      <c r="C4" s="39" t="s">
        <v>39</v>
      </c>
      <c r="D4" s="38" t="s">
        <v>41</v>
      </c>
      <c r="E4" s="37"/>
      <c r="F4" s="92" t="s">
        <v>37</v>
      </c>
      <c r="G4" s="93"/>
      <c r="H4" s="93"/>
      <c r="I4" s="93"/>
      <c r="J4" s="93"/>
      <c r="K4" s="93"/>
      <c r="L4" s="94"/>
      <c r="M4" s="36"/>
    </row>
    <row r="5" spans="2:13" s="1" customFormat="1" ht="18" customHeight="1" thickBot="1" x14ac:dyDescent="0.3">
      <c r="B5" s="27"/>
      <c r="C5" s="17" t="s">
        <v>42</v>
      </c>
      <c r="D5" s="18" t="s">
        <v>185</v>
      </c>
      <c r="E5" s="37"/>
      <c r="F5" s="8">
        <f>VLOOKUP(D5,C16:D24,2,FALSE)</f>
        <v>0</v>
      </c>
      <c r="G5" s="9">
        <f>VLOOKUP(D6,C27:D29,2,FALSE)</f>
        <v>0</v>
      </c>
      <c r="H5" s="6">
        <f>VLOOKUP(D7,C32:D35,2,FALSE)</f>
        <v>0</v>
      </c>
      <c r="I5" s="6" t="s">
        <v>11</v>
      </c>
      <c r="J5" s="6">
        <f>VLOOKUP(D8,C38:D46,2,FALSE)</f>
        <v>0</v>
      </c>
      <c r="K5" s="6">
        <f>VLOOKUP(D9,C49:D52,2,FALSE)</f>
        <v>0</v>
      </c>
      <c r="L5" s="11">
        <f>VLOOKUP(D10,C55:D60,2,FALSE)</f>
        <v>0</v>
      </c>
      <c r="M5" s="36"/>
    </row>
    <row r="6" spans="2:13" ht="18" customHeight="1" x14ac:dyDescent="0.25">
      <c r="B6" s="26"/>
      <c r="C6" s="17" t="s">
        <v>43</v>
      </c>
      <c r="D6" s="19" t="s">
        <v>184</v>
      </c>
      <c r="E6" s="37"/>
      <c r="F6" s="33"/>
      <c r="G6" s="33"/>
      <c r="H6" s="33"/>
      <c r="I6" s="33"/>
      <c r="J6" s="33"/>
      <c r="K6" s="33"/>
      <c r="L6" s="33"/>
      <c r="M6" s="36"/>
    </row>
    <row r="7" spans="2:13" ht="18" customHeight="1" x14ac:dyDescent="0.25">
      <c r="B7" s="26"/>
      <c r="C7" s="17" t="s">
        <v>44</v>
      </c>
      <c r="D7" s="19" t="s">
        <v>186</v>
      </c>
      <c r="E7" s="37"/>
      <c r="F7" s="33"/>
      <c r="G7" s="33"/>
      <c r="H7" s="33"/>
      <c r="I7" s="33"/>
      <c r="J7" s="33"/>
      <c r="K7" s="33"/>
      <c r="L7" s="33"/>
      <c r="M7" s="36"/>
    </row>
    <row r="8" spans="2:13" ht="18" customHeight="1" x14ac:dyDescent="0.25">
      <c r="B8" s="26"/>
      <c r="C8" s="17" t="s">
        <v>45</v>
      </c>
      <c r="D8" s="19" t="s">
        <v>187</v>
      </c>
      <c r="E8" s="37"/>
      <c r="F8" s="33"/>
      <c r="G8" s="33"/>
      <c r="H8" s="33"/>
      <c r="I8" s="33"/>
      <c r="J8" s="33"/>
      <c r="K8" s="33"/>
      <c r="L8" s="33"/>
      <c r="M8" s="36"/>
    </row>
    <row r="9" spans="2:13" ht="18" customHeight="1" x14ac:dyDescent="0.25">
      <c r="B9" s="26"/>
      <c r="C9" s="17" t="s">
        <v>46</v>
      </c>
      <c r="D9" s="19" t="s">
        <v>188</v>
      </c>
      <c r="E9" s="37"/>
      <c r="F9" s="33"/>
      <c r="G9" s="33"/>
      <c r="H9" s="33"/>
      <c r="I9" s="33"/>
      <c r="J9" s="33"/>
      <c r="K9" s="33"/>
      <c r="L9" s="33"/>
      <c r="M9" s="36"/>
    </row>
    <row r="10" spans="2:13" ht="18" customHeight="1" thickBot="1" x14ac:dyDescent="0.3">
      <c r="B10" s="26"/>
      <c r="C10" s="20" t="s">
        <v>47</v>
      </c>
      <c r="D10" s="21" t="s">
        <v>189</v>
      </c>
      <c r="E10" s="37"/>
      <c r="F10" s="33"/>
      <c r="G10" s="33"/>
      <c r="H10" s="33"/>
      <c r="I10" s="33"/>
      <c r="J10" s="33"/>
      <c r="K10" s="33"/>
      <c r="L10" s="33"/>
      <c r="M10" s="36"/>
    </row>
    <row r="11" spans="2:13" ht="15.75" thickBot="1" x14ac:dyDescent="0.3">
      <c r="B11" s="28"/>
      <c r="C11" s="29"/>
      <c r="D11" s="29"/>
      <c r="E11" s="29"/>
      <c r="F11" s="29"/>
      <c r="G11" s="29"/>
      <c r="H11" s="29"/>
      <c r="I11" s="29"/>
      <c r="J11" s="29"/>
      <c r="K11" s="29"/>
      <c r="L11" s="29"/>
      <c r="M11" s="30"/>
    </row>
    <row r="14" spans="2:13" ht="15.75" x14ac:dyDescent="0.25">
      <c r="C14" s="91" t="s">
        <v>119</v>
      </c>
      <c r="D14" s="91"/>
    </row>
    <row r="15" spans="2:13" x14ac:dyDescent="0.25">
      <c r="C15" s="3" t="s">
        <v>118</v>
      </c>
      <c r="D15" s="15" t="s">
        <v>69</v>
      </c>
    </row>
    <row r="16" spans="2:13" x14ac:dyDescent="0.25">
      <c r="C16" s="4" t="s">
        <v>185</v>
      </c>
      <c r="D16" s="4"/>
    </row>
    <row r="17" spans="3:4" x14ac:dyDescent="0.25">
      <c r="C17" s="14" t="s">
        <v>120</v>
      </c>
      <c r="D17" s="4">
        <v>601</v>
      </c>
    </row>
    <row r="18" spans="3:4" x14ac:dyDescent="0.25">
      <c r="C18" s="14" t="s">
        <v>121</v>
      </c>
      <c r="D18" s="4">
        <v>602</v>
      </c>
    </row>
    <row r="19" spans="3:4" x14ac:dyDescent="0.25">
      <c r="C19" s="14" t="s">
        <v>122</v>
      </c>
      <c r="D19" s="4">
        <v>603</v>
      </c>
    </row>
    <row r="20" spans="3:4" x14ac:dyDescent="0.25">
      <c r="C20" s="14" t="s">
        <v>123</v>
      </c>
      <c r="D20" s="4">
        <v>604</v>
      </c>
    </row>
    <row r="21" spans="3:4" x14ac:dyDescent="0.25">
      <c r="C21" s="14" t="s">
        <v>124</v>
      </c>
      <c r="D21" s="4">
        <v>605</v>
      </c>
    </row>
    <row r="22" spans="3:4" x14ac:dyDescent="0.25">
      <c r="C22" s="14" t="s">
        <v>125</v>
      </c>
      <c r="D22" s="4">
        <v>606</v>
      </c>
    </row>
    <row r="23" spans="3:4" x14ac:dyDescent="0.25">
      <c r="C23" s="14" t="s">
        <v>126</v>
      </c>
      <c r="D23" s="4">
        <v>608</v>
      </c>
    </row>
    <row r="24" spans="3:4" x14ac:dyDescent="0.25">
      <c r="C24" s="14" t="s">
        <v>127</v>
      </c>
      <c r="D24" s="4">
        <v>610</v>
      </c>
    </row>
    <row r="25" spans="3:4" x14ac:dyDescent="0.25">
      <c r="C25" s="86"/>
      <c r="D25" s="87"/>
    </row>
    <row r="26" spans="3:4" x14ac:dyDescent="0.25">
      <c r="C26" s="3" t="s">
        <v>10</v>
      </c>
      <c r="D26" s="15" t="s">
        <v>69</v>
      </c>
    </row>
    <row r="27" spans="3:4" x14ac:dyDescent="0.25">
      <c r="C27" s="4" t="s">
        <v>184</v>
      </c>
      <c r="D27" s="4"/>
    </row>
    <row r="28" spans="3:4" x14ac:dyDescent="0.25">
      <c r="C28" s="4" t="s">
        <v>129</v>
      </c>
      <c r="D28" s="4" t="s">
        <v>128</v>
      </c>
    </row>
    <row r="29" spans="3:4" x14ac:dyDescent="0.25">
      <c r="C29" s="4" t="s">
        <v>130</v>
      </c>
      <c r="D29" s="4" t="s">
        <v>6</v>
      </c>
    </row>
    <row r="30" spans="3:4" x14ac:dyDescent="0.25">
      <c r="C30" s="86"/>
      <c r="D30" s="87"/>
    </row>
    <row r="31" spans="3:4" x14ac:dyDescent="0.25">
      <c r="C31" s="3" t="s">
        <v>0</v>
      </c>
      <c r="D31" s="15" t="s">
        <v>69</v>
      </c>
    </row>
    <row r="32" spans="3:4" x14ac:dyDescent="0.25">
      <c r="C32" s="4" t="s">
        <v>186</v>
      </c>
      <c r="D32" s="4"/>
    </row>
    <row r="33" spans="3:4" x14ac:dyDescent="0.25">
      <c r="C33" s="4" t="s">
        <v>38</v>
      </c>
      <c r="D33" s="4">
        <v>0</v>
      </c>
    </row>
    <row r="34" spans="3:4" x14ac:dyDescent="0.25">
      <c r="C34" s="4" t="s">
        <v>13</v>
      </c>
      <c r="D34" s="4">
        <v>1</v>
      </c>
    </row>
    <row r="35" spans="3:4" x14ac:dyDescent="0.25">
      <c r="C35" s="4" t="s">
        <v>14</v>
      </c>
      <c r="D35" s="4">
        <v>2</v>
      </c>
    </row>
    <row r="36" spans="3:4" x14ac:dyDescent="0.25">
      <c r="C36" s="86"/>
      <c r="D36" s="87"/>
    </row>
    <row r="37" spans="3:4" x14ac:dyDescent="0.25">
      <c r="C37" s="3" t="s">
        <v>1</v>
      </c>
      <c r="D37" s="15" t="s">
        <v>69</v>
      </c>
    </row>
    <row r="38" spans="3:4" x14ac:dyDescent="0.25">
      <c r="C38" s="4" t="s">
        <v>187</v>
      </c>
      <c r="D38" s="4"/>
    </row>
    <row r="39" spans="3:4" x14ac:dyDescent="0.25">
      <c r="C39" s="4" t="s">
        <v>16</v>
      </c>
      <c r="D39" s="4" t="s">
        <v>17</v>
      </c>
    </row>
    <row r="40" spans="3:4" x14ac:dyDescent="0.25">
      <c r="C40" s="4" t="s">
        <v>25</v>
      </c>
      <c r="D40" s="4" t="s">
        <v>18</v>
      </c>
    </row>
    <row r="41" spans="3:4" x14ac:dyDescent="0.25">
      <c r="C41" s="4" t="s">
        <v>26</v>
      </c>
      <c r="D41" s="4" t="s">
        <v>19</v>
      </c>
    </row>
    <row r="42" spans="3:4" x14ac:dyDescent="0.25">
      <c r="C42" s="4" t="s">
        <v>27</v>
      </c>
      <c r="D42" s="4" t="s">
        <v>20</v>
      </c>
    </row>
    <row r="43" spans="3:4" x14ac:dyDescent="0.25">
      <c r="C43" s="4" t="s">
        <v>28</v>
      </c>
      <c r="D43" s="4" t="s">
        <v>21</v>
      </c>
    </row>
    <row r="44" spans="3:4" x14ac:dyDescent="0.25">
      <c r="C44" s="4" t="s">
        <v>29</v>
      </c>
      <c r="D44" s="4" t="s">
        <v>22</v>
      </c>
    </row>
    <row r="45" spans="3:4" x14ac:dyDescent="0.25">
      <c r="C45" s="4" t="s">
        <v>30</v>
      </c>
      <c r="D45" s="4" t="s">
        <v>23</v>
      </c>
    </row>
    <row r="46" spans="3:4" x14ac:dyDescent="0.25">
      <c r="C46" s="4" t="s">
        <v>31</v>
      </c>
      <c r="D46" s="4" t="s">
        <v>24</v>
      </c>
    </row>
    <row r="47" spans="3:4" x14ac:dyDescent="0.25">
      <c r="C47" s="86"/>
      <c r="D47" s="87"/>
    </row>
    <row r="48" spans="3:4" x14ac:dyDescent="0.25">
      <c r="C48" s="3" t="s">
        <v>2</v>
      </c>
      <c r="D48" s="15" t="s">
        <v>69</v>
      </c>
    </row>
    <row r="49" spans="3:4" x14ac:dyDescent="0.25">
      <c r="C49" s="4" t="s">
        <v>188</v>
      </c>
      <c r="D49" s="4"/>
    </row>
    <row r="50" spans="3:4" x14ac:dyDescent="0.25">
      <c r="C50" s="4" t="s">
        <v>12</v>
      </c>
      <c r="D50" s="4">
        <v>0</v>
      </c>
    </row>
    <row r="51" spans="3:4" x14ac:dyDescent="0.25">
      <c r="C51" s="4" t="s">
        <v>33</v>
      </c>
      <c r="D51" s="4" t="s">
        <v>131</v>
      </c>
    </row>
    <row r="52" spans="3:4" x14ac:dyDescent="0.25">
      <c r="C52" s="4" t="s">
        <v>32</v>
      </c>
      <c r="D52" s="4" t="s">
        <v>132</v>
      </c>
    </row>
    <row r="53" spans="3:4" x14ac:dyDescent="0.25">
      <c r="C53" s="86"/>
      <c r="D53" s="87"/>
    </row>
    <row r="54" spans="3:4" x14ac:dyDescent="0.25">
      <c r="C54" s="3" t="s">
        <v>3</v>
      </c>
      <c r="D54" s="15" t="s">
        <v>69</v>
      </c>
    </row>
    <row r="55" spans="3:4" x14ac:dyDescent="0.25">
      <c r="C55" s="4" t="s">
        <v>189</v>
      </c>
      <c r="D55" s="4"/>
    </row>
    <row r="56" spans="3:4" x14ac:dyDescent="0.25">
      <c r="C56" s="4" t="s">
        <v>34</v>
      </c>
      <c r="D56" s="4">
        <v>0</v>
      </c>
    </row>
    <row r="57" spans="3:4" x14ac:dyDescent="0.25">
      <c r="C57" s="4" t="s">
        <v>35</v>
      </c>
      <c r="D57" s="4">
        <v>1</v>
      </c>
    </row>
    <row r="58" spans="3:4" x14ac:dyDescent="0.25">
      <c r="C58" s="4" t="s">
        <v>36</v>
      </c>
      <c r="D58" s="4">
        <v>2</v>
      </c>
    </row>
    <row r="59" spans="3:4" x14ac:dyDescent="0.25">
      <c r="C59" s="4" t="s">
        <v>48</v>
      </c>
      <c r="D59" s="4">
        <v>3</v>
      </c>
    </row>
    <row r="60" spans="3:4" x14ac:dyDescent="0.25">
      <c r="C60" s="4" t="s">
        <v>200</v>
      </c>
      <c r="D60" s="4">
        <v>4</v>
      </c>
    </row>
  </sheetData>
  <mergeCells count="10">
    <mergeCell ref="C30:D30"/>
    <mergeCell ref="C36:D36"/>
    <mergeCell ref="C47:D47"/>
    <mergeCell ref="C53:D53"/>
    <mergeCell ref="F2:L2"/>
    <mergeCell ref="C3:D3"/>
    <mergeCell ref="F3:L3"/>
    <mergeCell ref="F4:L4"/>
    <mergeCell ref="C14:D14"/>
    <mergeCell ref="C25:D25"/>
  </mergeCells>
  <dataValidations count="6">
    <dataValidation type="list" allowBlank="1" showInputMessage="1" showErrorMessage="1" sqref="D10">
      <formula1>$C$55:$C$60</formula1>
    </dataValidation>
    <dataValidation type="list" allowBlank="1" showInputMessage="1" showErrorMessage="1" sqref="D9">
      <formula1>$C$49:$C$52</formula1>
    </dataValidation>
    <dataValidation type="list" allowBlank="1" showInputMessage="1" showErrorMessage="1" sqref="D8">
      <formula1>$C$38:$C$46</formula1>
    </dataValidation>
    <dataValidation type="list" allowBlank="1" showInputMessage="1" showErrorMessage="1" sqref="D7">
      <formula1>$C$32:$C$35</formula1>
    </dataValidation>
    <dataValidation type="list" allowBlank="1" showInputMessage="1" showErrorMessage="1" sqref="D5">
      <formula1>$C$16:$C$24</formula1>
    </dataValidation>
    <dataValidation type="list" allowBlank="1" showInputMessage="1" showErrorMessage="1" sqref="D6">
      <formula1>$C$27:$C$29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2"/>
  <sheetViews>
    <sheetView showGridLines="0" tabSelected="1" workbookViewId="0">
      <pane ySplit="12" topLeftCell="A13" activePane="bottomLeft" state="frozen"/>
      <selection pane="bottomLeft" activeCell="D5" sqref="D5"/>
    </sheetView>
  </sheetViews>
  <sheetFormatPr defaultRowHeight="15" x14ac:dyDescent="0.25"/>
  <cols>
    <col min="2" max="2" width="3.5703125" customWidth="1"/>
    <col min="3" max="3" width="59.7109375" customWidth="1"/>
    <col min="4" max="4" width="65.7109375" customWidth="1"/>
    <col min="5" max="5" width="9.7109375" customWidth="1"/>
    <col min="6" max="6" width="15.7109375" customWidth="1"/>
    <col min="7" max="7" width="2.28515625" customWidth="1"/>
    <col min="8" max="8" width="3.7109375" customWidth="1"/>
    <col min="9" max="9" width="14.5703125" customWidth="1"/>
    <col min="10" max="10" width="11.7109375" customWidth="1"/>
    <col min="11" max="11" width="19.85546875" customWidth="1"/>
    <col min="12" max="12" width="3.5703125" customWidth="1"/>
  </cols>
  <sheetData>
    <row r="1" spans="2:12" ht="15.75" thickBot="1" x14ac:dyDescent="0.3"/>
    <row r="2" spans="2:12" ht="15.75" thickBot="1" x14ac:dyDescent="0.3">
      <c r="B2" s="43"/>
      <c r="C2" s="44"/>
      <c r="D2" s="44"/>
      <c r="E2" s="44"/>
      <c r="F2" s="44"/>
      <c r="G2" s="44"/>
      <c r="H2" s="111"/>
      <c r="I2" s="111"/>
      <c r="J2" s="111"/>
      <c r="K2" s="111"/>
      <c r="L2" s="45"/>
    </row>
    <row r="3" spans="2:12" ht="16.5" thickBot="1" x14ac:dyDescent="0.3">
      <c r="B3" s="46"/>
      <c r="C3" s="112" t="str">
        <f>'MS91404 (TOLA) TRAY DATA'!C3:D3</f>
        <v>BUILD YOUR MS91404 HUTCHINSON TOLA PART NUMBER FROM THE MENU CHOICES BELOW</v>
      </c>
      <c r="D3" s="113"/>
      <c r="E3" s="47"/>
      <c r="F3" s="114" t="str">
        <f>'MS91404 (TOLA) TRAY DATA'!F3:I3</f>
        <v>MS91404 TRAY</v>
      </c>
      <c r="G3" s="115"/>
      <c r="H3" s="115"/>
      <c r="I3" s="116"/>
      <c r="J3" s="117" t="str">
        <f>'MS91404 (TOLA) TRAY DATA'!J3:K3</f>
        <v>ISOLATION</v>
      </c>
      <c r="K3" s="118"/>
      <c r="L3" s="48"/>
    </row>
    <row r="4" spans="2:12" ht="16.5" thickBot="1" x14ac:dyDescent="0.3">
      <c r="B4" s="46"/>
      <c r="C4" s="49" t="str">
        <f>'MS91404 (TOLA) TRAY DATA'!C4</f>
        <v>TRAY ITEM</v>
      </c>
      <c r="D4" s="50" t="str">
        <f>'MS91404 (TOLA) TRAY DATA'!D4</f>
        <v>SELECT EACH ITEM FROM MENU</v>
      </c>
      <c r="E4" s="51"/>
      <c r="F4" s="119" t="str">
        <f>'MS91404 (TOLA) TRAY DATA'!F4:I4</f>
        <v xml:space="preserve"> PART NUMBER</v>
      </c>
      <c r="G4" s="120"/>
      <c r="H4" s="120"/>
      <c r="I4" s="121"/>
      <c r="J4" s="122" t="str">
        <f>'MS91404 (TOLA) TRAY DATA'!J4:K4</f>
        <v>MOUNT TYPE</v>
      </c>
      <c r="K4" s="123"/>
      <c r="L4" s="52"/>
    </row>
    <row r="5" spans="2:12" ht="16.5" thickBot="1" x14ac:dyDescent="0.3">
      <c r="B5" s="53"/>
      <c r="C5" s="54" t="str">
        <f>'MS91404 (TOLA) TRAY DATA'!C5</f>
        <v>SELECT PAYLOAD/LRU WEIGHT FROM MENU:</v>
      </c>
      <c r="D5" s="40" t="s">
        <v>179</v>
      </c>
      <c r="E5" s="51"/>
      <c r="F5" s="56" t="str">
        <f>'MS91404 (TOLA) TRAY DATA'!F5</f>
        <v>MS14104</v>
      </c>
      <c r="G5" s="57" t="str">
        <f>'MS91404 (TOLA) TRAY DATA'!G5</f>
        <v>-</v>
      </c>
      <c r="H5" s="58">
        <f>'MS91404 (TOLA) TRAY DATA'!H5</f>
        <v>0</v>
      </c>
      <c r="I5" s="59"/>
      <c r="J5" s="56" t="b">
        <f>'MS91404 (TOLA) TRAY DATA'!J5</f>
        <v>0</v>
      </c>
      <c r="K5" s="59" t="b">
        <f>'MS91404 (TOLA) TRAY DATA'!K5</f>
        <v>0</v>
      </c>
      <c r="L5" s="60"/>
    </row>
    <row r="6" spans="2:12" ht="15.75" x14ac:dyDescent="0.25">
      <c r="B6" s="46"/>
      <c r="C6" s="54" t="str">
        <f>'MS91404 (TOLA) TRAY DATA'!C6</f>
        <v>SELECT PAYLOAD/LRU CONTACT SURFACE DIMENSIONS FROM MENU:</v>
      </c>
      <c r="D6" s="41" t="s">
        <v>192</v>
      </c>
      <c r="E6" s="51"/>
      <c r="F6" s="101" t="str">
        <f>'MS91404 (TOLA) TRAY DATA'!F6:I6</f>
        <v>HUTCHINSON 'TOLA' TRAY</v>
      </c>
      <c r="G6" s="102"/>
      <c r="H6" s="102"/>
      <c r="I6" s="102"/>
      <c r="J6" s="103" t="str">
        <f>'MS91404 (TOLA) TRAY DATA'!J6:K6</f>
        <v>ISOLATION</v>
      </c>
      <c r="K6" s="104"/>
      <c r="L6" s="62"/>
    </row>
    <row r="7" spans="2:12" ht="16.5" thickBot="1" x14ac:dyDescent="0.3">
      <c r="B7" s="46"/>
      <c r="C7" s="63" t="str">
        <f>'MS91404 (TOLA) TRAY DATA'!C7</f>
        <v>SELECT ISOLATION MOUNT NOMINAL FREQUENCY (OPTIONAL) FROM MENU:</v>
      </c>
      <c r="D7" s="42" t="s">
        <v>180</v>
      </c>
      <c r="E7" s="51"/>
      <c r="F7" s="105" t="str">
        <f>'MS91404 (TOLA) TRAY DATA'!F7:I7</f>
        <v>PART NUMBER</v>
      </c>
      <c r="G7" s="106"/>
      <c r="H7" s="106"/>
      <c r="I7" s="106"/>
      <c r="J7" s="107" t="str">
        <f>'MS91404 (TOLA) TRAY DATA'!J7:K7</f>
        <v>MOUNT TYPE</v>
      </c>
      <c r="K7" s="108"/>
      <c r="L7" s="62"/>
    </row>
    <row r="8" spans="2:12" ht="16.5" thickBot="1" x14ac:dyDescent="0.3">
      <c r="B8" s="46"/>
      <c r="C8" s="65"/>
      <c r="D8" s="65"/>
      <c r="E8" s="65"/>
      <c r="F8" s="56" t="str">
        <f>'MS91404 (TOLA) TRAY DATA'!F8</f>
        <v>TOLA</v>
      </c>
      <c r="G8" s="57" t="str">
        <f>'MS91404 (TOLA) TRAY DATA'!G8</f>
        <v>-</v>
      </c>
      <c r="H8" s="58">
        <f>'MS91404 (TOLA) TRAY DATA'!H8</f>
        <v>0</v>
      </c>
      <c r="I8" s="66">
        <f>'MS91404 (TOLA) TRAY DATA'!I8</f>
        <v>0</v>
      </c>
      <c r="J8" s="56">
        <f>'MS91404 (TOLA) TRAY DATA'!J8</f>
        <v>0</v>
      </c>
      <c r="K8" s="59" t="b">
        <f>'MS91404 (TOLA) TRAY DATA'!K8</f>
        <v>0</v>
      </c>
      <c r="L8" s="62"/>
    </row>
    <row r="9" spans="2:12" x14ac:dyDescent="0.25">
      <c r="B9" s="46"/>
      <c r="C9" s="65"/>
      <c r="D9" s="65"/>
      <c r="E9" s="65"/>
      <c r="F9" s="85" t="str">
        <f>'MS91404 (TOLA) TRAY DATA'!F9</f>
        <v xml:space="preserve">NOTE: If the Isolation Mount Type result is 'T' series and not 'MS' series, </v>
      </c>
      <c r="G9" s="65"/>
      <c r="H9" s="65"/>
      <c r="I9" s="65"/>
      <c r="J9" s="65"/>
      <c r="K9" s="65"/>
      <c r="L9" s="62"/>
    </row>
    <row r="10" spans="2:12" x14ac:dyDescent="0.25">
      <c r="B10" s="46"/>
      <c r="C10" s="65"/>
      <c r="D10" s="65"/>
      <c r="E10" s="65"/>
      <c r="F10" s="85" t="str">
        <f>'MS91404 (TOLA) TRAY DATA'!F10</f>
        <v>you must show the 'T' series mount part number as a separate item in your RFQ.</v>
      </c>
      <c r="G10" s="65"/>
      <c r="H10" s="65"/>
      <c r="I10" s="65"/>
      <c r="J10" s="65"/>
      <c r="K10" s="65"/>
      <c r="L10" s="62"/>
    </row>
    <row r="11" spans="2:12" ht="16.5" thickBot="1" x14ac:dyDescent="0.3">
      <c r="B11" s="67"/>
      <c r="C11" s="68"/>
      <c r="D11" s="109" t="str">
        <f>'MS91404 (TOLA) TRAY DATA'!D11:L11</f>
        <v>0, NA or FALSE = Not Available in the selected configuration.  Try other menu options.</v>
      </c>
      <c r="E11" s="109"/>
      <c r="F11" s="109"/>
      <c r="G11" s="109"/>
      <c r="H11" s="109"/>
      <c r="I11" s="109"/>
      <c r="J11" s="109"/>
      <c r="K11" s="109"/>
      <c r="L11" s="110"/>
    </row>
    <row r="12" spans="2:12" x14ac:dyDescent="0.25">
      <c r="B12" s="100" t="str">
        <f>'MS91404 (TOLA) TRAY DATA'!B12:L12</f>
        <v>THIS PART BUILDER TOOL, CODE, CONTENT AND LAYOUT IS PROPERTY OF AEK TECHNOLOGY AND RIGHT TO USE 'AS IS' FREELY GRANTED.  REVERSE ENGINEEING OF THIS PART BUILDER TOOL IS NOT PERMITTED AS PART OF THAT GRANT.</v>
      </c>
      <c r="C12" s="100"/>
      <c r="D12" s="100"/>
      <c r="E12" s="100"/>
      <c r="F12" s="100"/>
      <c r="G12" s="100"/>
      <c r="H12" s="100"/>
      <c r="I12" s="100"/>
      <c r="J12" s="100"/>
      <c r="K12" s="100"/>
      <c r="L12" s="100"/>
    </row>
  </sheetData>
  <sheetProtection algorithmName="SHA-512" hashValue="WyztnPM/e/z6HtNqboY89snU0wcbKGyh3/9k4uDWtTdULa9zAjko788QG5xEL9OgXaAH2JrPouf/3mIOzjKOwg==" saltValue="rHU7cUYwaRcugEBcOLKEBQ==" spinCount="100000" sheet="1" objects="1" scenarios="1" selectLockedCells="1"/>
  <mergeCells count="12">
    <mergeCell ref="H2:K2"/>
    <mergeCell ref="C3:D3"/>
    <mergeCell ref="F3:I3"/>
    <mergeCell ref="J3:K3"/>
    <mergeCell ref="F4:I4"/>
    <mergeCell ref="J4:K4"/>
    <mergeCell ref="B12:L12"/>
    <mergeCell ref="F6:I6"/>
    <mergeCell ref="J6:K6"/>
    <mergeCell ref="F7:I7"/>
    <mergeCell ref="J7:K7"/>
    <mergeCell ref="D11:L11"/>
  </mergeCells>
  <dataValidations count="1">
    <dataValidation type="list" allowBlank="1" showInputMessage="1" showErrorMessage="1" sqref="L5:L7">
      <formula1>#REF!</formula1>
    </dataValidation>
  </dataValidation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'MS91404 (TOLA) TRAY DATA'!$C$31:$C$33</xm:f>
          </x14:formula1>
          <xm:sqref>D7</xm:sqref>
        </x14:dataValidation>
        <x14:dataValidation type="list" allowBlank="1" showInputMessage="1" showErrorMessage="1">
          <x14:formula1>
            <xm:f>'MS91404 (TOLA) TRAY DATA'!$C$16:$C$23</xm:f>
          </x14:formula1>
          <xm:sqref>D5</xm:sqref>
        </x14:dataValidation>
        <x14:dataValidation type="list" allowBlank="1" showInputMessage="1" showErrorMessage="1">
          <x14:formula1>
            <xm:f>'MS91404 (TOLA) TRAY DATA'!$C$26:$C$28</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workbookViewId="0">
      <pane ySplit="11" topLeftCell="A35" activePane="bottomLeft" state="frozen"/>
      <selection pane="bottomLeft" activeCell="N51" sqref="N51"/>
    </sheetView>
  </sheetViews>
  <sheetFormatPr defaultRowHeight="15" x14ac:dyDescent="0.25"/>
  <cols>
    <col min="1" max="1" width="9.140625" style="72" hidden="1" customWidth="1"/>
    <col min="2" max="2" width="3.5703125" style="72" hidden="1" customWidth="1"/>
    <col min="3" max="3" width="60.42578125" style="72" hidden="1" customWidth="1"/>
    <col min="4" max="4" width="65.7109375" style="72" hidden="1" customWidth="1"/>
    <col min="5" max="5" width="8.28515625" style="72" hidden="1" customWidth="1"/>
    <col min="6" max="6" width="15.7109375" style="72" hidden="1" customWidth="1"/>
    <col min="7" max="7" width="2.28515625" style="72" hidden="1" customWidth="1"/>
    <col min="8" max="8" width="3.7109375" style="72" hidden="1" customWidth="1"/>
    <col min="9" max="9" width="14.28515625" style="72" hidden="1" customWidth="1"/>
    <col min="10" max="10" width="11.85546875" style="72" hidden="1" customWidth="1"/>
    <col min="11" max="11" width="20.140625" style="72" hidden="1" customWidth="1"/>
    <col min="12" max="12" width="3.5703125" style="72" hidden="1" customWidth="1"/>
    <col min="13" max="13" width="9.28515625" style="72" hidden="1" customWidth="1"/>
    <col min="14" max="16384" width="9.140625" style="72"/>
  </cols>
  <sheetData>
    <row r="1" spans="2:13" ht="15.75" hidden="1" thickBot="1" x14ac:dyDescent="0.3">
      <c r="B1" s="69"/>
      <c r="C1" s="70"/>
      <c r="D1" s="70"/>
      <c r="E1" s="70"/>
      <c r="F1" s="70"/>
      <c r="G1" s="70"/>
      <c r="H1" s="70"/>
      <c r="I1" s="70"/>
      <c r="J1" s="70"/>
      <c r="K1" s="70"/>
      <c r="L1" s="71"/>
    </row>
    <row r="2" spans="2:13" ht="15.75" hidden="1" thickBot="1" x14ac:dyDescent="0.3">
      <c r="B2" s="43"/>
      <c r="C2" s="44"/>
      <c r="D2" s="44"/>
      <c r="E2" s="44"/>
      <c r="F2" s="44"/>
      <c r="G2" s="44"/>
      <c r="H2" s="111"/>
      <c r="I2" s="111"/>
      <c r="J2" s="111"/>
      <c r="K2" s="111"/>
      <c r="L2" s="45"/>
    </row>
    <row r="3" spans="2:13" ht="16.5" hidden="1" customHeight="1" thickBot="1" x14ac:dyDescent="0.3">
      <c r="B3" s="46"/>
      <c r="C3" s="112" t="s">
        <v>213</v>
      </c>
      <c r="D3" s="113"/>
      <c r="E3" s="47"/>
      <c r="F3" s="114" t="s">
        <v>177</v>
      </c>
      <c r="G3" s="115"/>
      <c r="H3" s="115"/>
      <c r="I3" s="116"/>
      <c r="J3" s="117" t="s">
        <v>181</v>
      </c>
      <c r="K3" s="118"/>
      <c r="L3" s="48"/>
    </row>
    <row r="4" spans="2:13" ht="18" hidden="1" customHeight="1" thickBot="1" x14ac:dyDescent="0.3">
      <c r="B4" s="46"/>
      <c r="C4" s="49" t="s">
        <v>39</v>
      </c>
      <c r="D4" s="50" t="s">
        <v>41</v>
      </c>
      <c r="E4" s="51"/>
      <c r="F4" s="119" t="s">
        <v>37</v>
      </c>
      <c r="G4" s="120"/>
      <c r="H4" s="120"/>
      <c r="I4" s="121"/>
      <c r="J4" s="122" t="s">
        <v>172</v>
      </c>
      <c r="K4" s="123"/>
      <c r="L4" s="52"/>
    </row>
    <row r="5" spans="2:13" s="73" customFormat="1" ht="18" hidden="1" customHeight="1" thickBot="1" x14ac:dyDescent="0.3">
      <c r="B5" s="53"/>
      <c r="C5" s="54" t="s">
        <v>139</v>
      </c>
      <c r="D5" s="55" t="str">
        <f>'MS91405 (TOLA) TRAY BUILDER'!D5</f>
        <v>CLICK HERE FOR PAYLOAD/LRU WEIGHT MENU</v>
      </c>
      <c r="E5" s="51"/>
      <c r="F5" s="56" t="s">
        <v>173</v>
      </c>
      <c r="G5" s="57" t="s">
        <v>11</v>
      </c>
      <c r="H5" s="58">
        <f>VLOOKUP(D6,C26:D28,2,FALSE)</f>
        <v>0</v>
      </c>
      <c r="I5" s="59"/>
      <c r="J5" s="56" t="b">
        <f>IF(D7=C32,"MS",IF(D7=C33,"T"))</f>
        <v>0</v>
      </c>
      <c r="K5" s="59" t="b">
        <f>IF(D7=C32,VLOOKUP(D5,C37:E43,3,FALSE),IF(D7=C33,VLOOKUP(D5,C43:D50,2,FALSE)))</f>
        <v>0</v>
      </c>
      <c r="L5" s="60"/>
    </row>
    <row r="6" spans="2:13" ht="18" hidden="1" customHeight="1" x14ac:dyDescent="0.25">
      <c r="B6" s="46"/>
      <c r="C6" s="54" t="s">
        <v>150</v>
      </c>
      <c r="D6" s="61" t="str">
        <f>'MS91405 (TOLA) TRAY BUILDER'!D6</f>
        <v>CLICK HERE FOR TRAY-LRU CONTACT SURFACE DIMENSIONS MENU</v>
      </c>
      <c r="E6" s="51"/>
      <c r="F6" s="101" t="s">
        <v>176</v>
      </c>
      <c r="G6" s="102"/>
      <c r="H6" s="102"/>
      <c r="I6" s="102"/>
      <c r="J6" s="103" t="s">
        <v>181</v>
      </c>
      <c r="K6" s="104"/>
      <c r="L6" s="62"/>
    </row>
    <row r="7" spans="2:13" ht="18" hidden="1" customHeight="1" thickBot="1" x14ac:dyDescent="0.3">
      <c r="B7" s="46"/>
      <c r="C7" s="63" t="s">
        <v>140</v>
      </c>
      <c r="D7" s="64" t="str">
        <f>'MS91405 (TOLA) TRAY BUILDER'!D7</f>
        <v>CLICK HERE FOR VIBRATION ISOLATION MOUNT NATURAL FREQUENCY MENU</v>
      </c>
      <c r="E7" s="51"/>
      <c r="F7" s="105" t="s">
        <v>174</v>
      </c>
      <c r="G7" s="106"/>
      <c r="H7" s="106"/>
      <c r="I7" s="106"/>
      <c r="J7" s="107" t="s">
        <v>172</v>
      </c>
      <c r="K7" s="108"/>
      <c r="L7" s="62"/>
    </row>
    <row r="8" spans="2:13" ht="16.5" hidden="1" thickBot="1" x14ac:dyDescent="0.3">
      <c r="B8" s="46"/>
      <c r="C8" s="65"/>
      <c r="D8" s="65"/>
      <c r="E8" s="65"/>
      <c r="F8" s="56" t="s">
        <v>178</v>
      </c>
      <c r="G8" s="57" t="s">
        <v>11</v>
      </c>
      <c r="H8" s="58">
        <f>VLOOKUP(D6,C26:D28,2,FALSE)</f>
        <v>0</v>
      </c>
      <c r="I8" s="66">
        <f>VLOOKUP(D5,C16:D23,2,FALSE)</f>
        <v>0</v>
      </c>
      <c r="J8" s="56">
        <f>VLOOKUP(D7,C31:D33,2,FALSE)</f>
        <v>0</v>
      </c>
      <c r="K8" s="59" t="b">
        <f>IF(D7=C32,VLOOKUP(D5,C36:D43,2,FALSE),IF(D7=C33,VLOOKUP(D5,C43:D50,2,FALSE)))</f>
        <v>0</v>
      </c>
      <c r="L8" s="62"/>
    </row>
    <row r="9" spans="2:13" hidden="1" x14ac:dyDescent="0.25">
      <c r="B9" s="46"/>
      <c r="C9" s="65"/>
      <c r="D9" s="65"/>
      <c r="E9" s="65"/>
      <c r="F9" s="81" t="s">
        <v>211</v>
      </c>
      <c r="G9" s="82"/>
      <c r="H9" s="82"/>
      <c r="I9" s="82"/>
      <c r="J9" s="82"/>
      <c r="K9" s="82"/>
      <c r="L9" s="84"/>
      <c r="M9" s="83"/>
    </row>
    <row r="10" spans="2:13" hidden="1" x14ac:dyDescent="0.25">
      <c r="B10" s="46"/>
      <c r="C10" s="65"/>
      <c r="D10" s="65"/>
      <c r="E10" s="65"/>
      <c r="F10" s="81" t="s">
        <v>212</v>
      </c>
      <c r="G10" s="82"/>
      <c r="H10" s="82"/>
      <c r="I10" s="82"/>
      <c r="J10" s="82"/>
      <c r="K10" s="82"/>
      <c r="L10" s="84"/>
      <c r="M10" s="83"/>
    </row>
    <row r="11" spans="2:13" ht="15.75" hidden="1" customHeight="1" thickBot="1" x14ac:dyDescent="0.3">
      <c r="B11" s="67"/>
      <c r="C11" s="68"/>
      <c r="D11" s="109" t="s">
        <v>210</v>
      </c>
      <c r="E11" s="109"/>
      <c r="F11" s="109"/>
      <c r="G11" s="109"/>
      <c r="H11" s="109"/>
      <c r="I11" s="109"/>
      <c r="J11" s="109"/>
      <c r="K11" s="109"/>
      <c r="L11" s="110"/>
    </row>
    <row r="12" spans="2:13" ht="15.75" hidden="1" customHeight="1" x14ac:dyDescent="0.25">
      <c r="B12" s="132" t="s">
        <v>214</v>
      </c>
      <c r="C12" s="132"/>
      <c r="D12" s="132"/>
      <c r="E12" s="132"/>
      <c r="F12" s="132"/>
      <c r="G12" s="132"/>
      <c r="H12" s="132"/>
      <c r="I12" s="132"/>
      <c r="J12" s="132"/>
      <c r="K12" s="132"/>
      <c r="L12" s="132"/>
    </row>
    <row r="13" spans="2:13" hidden="1" x14ac:dyDescent="0.25"/>
    <row r="14" spans="2:13" ht="15.75" hidden="1" x14ac:dyDescent="0.25">
      <c r="C14" s="133" t="s">
        <v>133</v>
      </c>
      <c r="D14" s="133"/>
    </row>
    <row r="15" spans="2:13" hidden="1" x14ac:dyDescent="0.25">
      <c r="C15" s="74" t="s">
        <v>134</v>
      </c>
      <c r="D15" s="75" t="s">
        <v>69</v>
      </c>
    </row>
    <row r="16" spans="2:13" hidden="1" x14ac:dyDescent="0.25">
      <c r="C16" s="76" t="s">
        <v>179</v>
      </c>
      <c r="D16" s="76"/>
    </row>
    <row r="17" spans="3:4" hidden="1" x14ac:dyDescent="0.25">
      <c r="C17" s="77" t="s">
        <v>136</v>
      </c>
      <c r="D17" s="76" t="s">
        <v>144</v>
      </c>
    </row>
    <row r="18" spans="3:4" hidden="1" x14ac:dyDescent="0.25">
      <c r="C18" s="77" t="s">
        <v>137</v>
      </c>
      <c r="D18" s="76" t="s">
        <v>17</v>
      </c>
    </row>
    <row r="19" spans="3:4" hidden="1" x14ac:dyDescent="0.25">
      <c r="C19" s="77" t="s">
        <v>138</v>
      </c>
      <c r="D19" s="76" t="s">
        <v>18</v>
      </c>
    </row>
    <row r="20" spans="3:4" hidden="1" x14ac:dyDescent="0.25">
      <c r="C20" s="77" t="s">
        <v>141</v>
      </c>
      <c r="D20" s="76" t="s">
        <v>145</v>
      </c>
    </row>
    <row r="21" spans="3:4" hidden="1" x14ac:dyDescent="0.25">
      <c r="C21" s="78" t="s">
        <v>170</v>
      </c>
      <c r="D21" s="76" t="s">
        <v>146</v>
      </c>
    </row>
    <row r="22" spans="3:4" hidden="1" x14ac:dyDescent="0.25">
      <c r="C22" s="77" t="s">
        <v>142</v>
      </c>
      <c r="D22" s="76" t="s">
        <v>147</v>
      </c>
    </row>
    <row r="23" spans="3:4" hidden="1" x14ac:dyDescent="0.25">
      <c r="C23" s="77" t="s">
        <v>143</v>
      </c>
      <c r="D23" s="76" t="s">
        <v>148</v>
      </c>
    </row>
    <row r="24" spans="3:4" hidden="1" x14ac:dyDescent="0.25">
      <c r="C24" s="126"/>
      <c r="D24" s="127"/>
    </row>
    <row r="25" spans="3:4" hidden="1" x14ac:dyDescent="0.25">
      <c r="C25" s="74" t="s">
        <v>149</v>
      </c>
      <c r="D25" s="75" t="s">
        <v>69</v>
      </c>
    </row>
    <row r="26" spans="3:4" hidden="1" x14ac:dyDescent="0.25">
      <c r="C26" s="76" t="s">
        <v>192</v>
      </c>
      <c r="D26" s="76"/>
    </row>
    <row r="27" spans="3:4" hidden="1" x14ac:dyDescent="0.25">
      <c r="C27" s="76" t="s">
        <v>175</v>
      </c>
      <c r="D27" s="76" t="s">
        <v>152</v>
      </c>
    </row>
    <row r="28" spans="3:4" hidden="1" x14ac:dyDescent="0.25">
      <c r="C28" s="76" t="s">
        <v>151</v>
      </c>
      <c r="D28" s="76" t="s">
        <v>153</v>
      </c>
    </row>
    <row r="29" spans="3:4" hidden="1" x14ac:dyDescent="0.25">
      <c r="C29" s="126"/>
      <c r="D29" s="127"/>
    </row>
    <row r="30" spans="3:4" hidden="1" x14ac:dyDescent="0.25">
      <c r="C30" s="74" t="s">
        <v>135</v>
      </c>
      <c r="D30" s="75" t="s">
        <v>69</v>
      </c>
    </row>
    <row r="31" spans="3:4" hidden="1" x14ac:dyDescent="0.25">
      <c r="C31" s="76" t="s">
        <v>180</v>
      </c>
      <c r="D31" s="76"/>
    </row>
    <row r="32" spans="3:4" hidden="1" x14ac:dyDescent="0.25">
      <c r="C32" s="76" t="s">
        <v>155</v>
      </c>
      <c r="D32" s="76" t="s">
        <v>131</v>
      </c>
    </row>
    <row r="33" spans="3:5" hidden="1" x14ac:dyDescent="0.25">
      <c r="C33" s="76" t="s">
        <v>154</v>
      </c>
      <c r="D33" s="76" t="s">
        <v>15</v>
      </c>
    </row>
    <row r="34" spans="3:5" hidden="1" x14ac:dyDescent="0.25">
      <c r="C34" s="128"/>
      <c r="D34" s="129"/>
    </row>
    <row r="35" spans="3:5" hidden="1" x14ac:dyDescent="0.25">
      <c r="C35" s="130" t="s">
        <v>156</v>
      </c>
      <c r="D35" s="131"/>
      <c r="E35" s="79" t="s">
        <v>208</v>
      </c>
    </row>
    <row r="36" spans="3:5" hidden="1" x14ac:dyDescent="0.25">
      <c r="C36" s="80" t="s">
        <v>171</v>
      </c>
      <c r="D36" s="124" t="s">
        <v>169</v>
      </c>
      <c r="E36" s="125"/>
    </row>
    <row r="37" spans="3:5" hidden="1" x14ac:dyDescent="0.25">
      <c r="C37" s="77" t="s">
        <v>136</v>
      </c>
      <c r="D37" s="76" t="s">
        <v>157</v>
      </c>
      <c r="E37" s="76" t="s">
        <v>202</v>
      </c>
    </row>
    <row r="38" spans="3:5" hidden="1" x14ac:dyDescent="0.25">
      <c r="C38" s="77" t="s">
        <v>137</v>
      </c>
      <c r="D38" s="76" t="s">
        <v>158</v>
      </c>
      <c r="E38" s="76" t="s">
        <v>207</v>
      </c>
    </row>
    <row r="39" spans="3:5" hidden="1" x14ac:dyDescent="0.25">
      <c r="C39" s="77" t="s">
        <v>138</v>
      </c>
      <c r="D39" s="76" t="s">
        <v>159</v>
      </c>
      <c r="E39" s="76" t="s">
        <v>201</v>
      </c>
    </row>
    <row r="40" spans="3:5" hidden="1" x14ac:dyDescent="0.25">
      <c r="C40" s="77" t="s">
        <v>141</v>
      </c>
      <c r="D40" s="76" t="s">
        <v>160</v>
      </c>
      <c r="E40" s="76" t="s">
        <v>204</v>
      </c>
    </row>
    <row r="41" spans="3:5" hidden="1" x14ac:dyDescent="0.25">
      <c r="C41" s="78" t="s">
        <v>170</v>
      </c>
      <c r="D41" s="76" t="s">
        <v>161</v>
      </c>
      <c r="E41" s="76" t="s">
        <v>203</v>
      </c>
    </row>
    <row r="42" spans="3:5" hidden="1" x14ac:dyDescent="0.25">
      <c r="C42" s="77" t="s">
        <v>142</v>
      </c>
      <c r="D42" s="76" t="s">
        <v>162</v>
      </c>
      <c r="E42" s="76" t="s">
        <v>205</v>
      </c>
    </row>
    <row r="43" spans="3:5" hidden="1" x14ac:dyDescent="0.25">
      <c r="C43" s="77" t="s">
        <v>143</v>
      </c>
      <c r="D43" s="76" t="s">
        <v>163</v>
      </c>
      <c r="E43" s="76" t="s">
        <v>206</v>
      </c>
    </row>
    <row r="44" spans="3:5" hidden="1" x14ac:dyDescent="0.25">
      <c r="C44" s="77" t="s">
        <v>136</v>
      </c>
      <c r="D44" s="76" t="s">
        <v>164</v>
      </c>
    </row>
    <row r="45" spans="3:5" hidden="1" x14ac:dyDescent="0.25">
      <c r="C45" s="77" t="s">
        <v>137</v>
      </c>
      <c r="D45" s="76" t="s">
        <v>164</v>
      </c>
    </row>
    <row r="46" spans="3:5" hidden="1" x14ac:dyDescent="0.25">
      <c r="C46" s="77" t="s">
        <v>138</v>
      </c>
      <c r="D46" s="76" t="s">
        <v>165</v>
      </c>
    </row>
    <row r="47" spans="3:5" hidden="1" x14ac:dyDescent="0.25">
      <c r="C47" s="77" t="s">
        <v>141</v>
      </c>
      <c r="D47" s="76" t="s">
        <v>166</v>
      </c>
    </row>
    <row r="48" spans="3:5" hidden="1" x14ac:dyDescent="0.25">
      <c r="C48" s="78" t="s">
        <v>170</v>
      </c>
      <c r="D48" s="76" t="s">
        <v>167</v>
      </c>
    </row>
    <row r="49" spans="3:4" hidden="1" x14ac:dyDescent="0.25">
      <c r="C49" s="77" t="s">
        <v>142</v>
      </c>
      <c r="D49" s="76" t="s">
        <v>167</v>
      </c>
    </row>
    <row r="50" spans="3:4" hidden="1" x14ac:dyDescent="0.25">
      <c r="C50" s="77" t="s">
        <v>143</v>
      </c>
      <c r="D50" s="76" t="s">
        <v>168</v>
      </c>
    </row>
  </sheetData>
  <sheetProtection algorithmName="SHA-512" hashValue="dUVIT+jl7IS0toKThLkCPCJRh2+V4ZH3MWqIPgMYxJWv1zFOEK4z3FftY3q2JuNloy7mfemmwKRKpjGejAsz4g==" saltValue="aYLyidlrkRKaV7zYYo13EA==" spinCount="100000" sheet="1" objects="1" scenarios="1" selectLockedCells="1" selectUnlockedCells="1"/>
  <mergeCells count="18">
    <mergeCell ref="H2:K2"/>
    <mergeCell ref="C3:D3"/>
    <mergeCell ref="C14:D14"/>
    <mergeCell ref="C24:D24"/>
    <mergeCell ref="J3:K3"/>
    <mergeCell ref="J4:K4"/>
    <mergeCell ref="F6:I6"/>
    <mergeCell ref="F7:I7"/>
    <mergeCell ref="J6:K6"/>
    <mergeCell ref="J7:K7"/>
    <mergeCell ref="D11:L11"/>
    <mergeCell ref="D36:E36"/>
    <mergeCell ref="C29:D29"/>
    <mergeCell ref="C34:D34"/>
    <mergeCell ref="C35:D35"/>
    <mergeCell ref="F3:I3"/>
    <mergeCell ref="F4:I4"/>
    <mergeCell ref="B12:L12"/>
  </mergeCells>
  <dataValidations disablePrompts="1" count="1">
    <dataValidation type="list" allowBlank="1" showInputMessage="1" showErrorMessage="1" sqref="L5:L7">
      <formula1>#REF!</formula1>
    </dataValidation>
  </dataValidation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ARINC 404A TRAY BUILDER</vt:lpstr>
      <vt:lpstr>ARINC 600 TRAY BUILDER</vt:lpstr>
      <vt:lpstr>MS91405 (TOLA) TRAY BUILDER</vt:lpstr>
      <vt:lpstr>MS91404 (TOLA) TRAY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KPC-WP_CPTNBOB</dc:creator>
  <cp:lastModifiedBy>KH</cp:lastModifiedBy>
  <dcterms:created xsi:type="dcterms:W3CDTF">2020-10-25T19:25:07Z</dcterms:created>
  <dcterms:modified xsi:type="dcterms:W3CDTF">2021-07-10T18:55:52Z</dcterms:modified>
</cp:coreProperties>
</file>